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8_{910B0C65-333C-4FC2-8373-01A22B60DA31}" xr6:coauthVersionLast="47" xr6:coauthVersionMax="47" xr10:uidLastSave="{00000000-0000-0000-0000-000000000000}"/>
  <bookViews>
    <workbookView xWindow="375" yWindow="375" windowWidth="18000" windowHeight="12795" xr2:uid="{00000000-000D-0000-FFFF-FFFF00000000}"/>
  </bookViews>
  <sheets>
    <sheet name="Buchungen" sheetId="1" r:id="rId1"/>
    <sheet name="Jahresplan" sheetId="2" r:id="rId2"/>
    <sheet name="Auswertung" sheetId="3" r:id="rId3"/>
    <sheet name="Einstellungen" sheetId="4" r:id="rId4"/>
  </sheets>
  <definedNames>
    <definedName name="_FilterDatabase" localSheetId="0" hidden="1">Buchungen!$A$6:$L$206</definedName>
    <definedName name="Buchungswege">Einstellungen!$A$9:$A$20</definedName>
    <definedName name="Print_Area" localSheetId="1">Jahresplan!$A$1:$AF$22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3" l="1"/>
  <c r="E16" i="3"/>
  <c r="F15" i="3"/>
  <c r="E15" i="3"/>
  <c r="F14" i="3"/>
  <c r="E14" i="3"/>
  <c r="F13" i="3"/>
  <c r="E13" i="3"/>
  <c r="F12" i="3"/>
  <c r="E12" i="3"/>
  <c r="E11" i="3"/>
  <c r="F10" i="3"/>
  <c r="E10" i="3"/>
  <c r="F9" i="3"/>
  <c r="E9" i="3"/>
  <c r="F8" i="3"/>
  <c r="E8" i="3"/>
  <c r="F7" i="3"/>
  <c r="E7" i="3"/>
  <c r="F6" i="3"/>
  <c r="E6" i="3"/>
  <c r="E17" i="3" s="1"/>
  <c r="F5" i="3"/>
  <c r="E5" i="3"/>
  <c r="A1" i="3"/>
  <c r="CL17" i="2"/>
  <c r="CA17" i="2"/>
  <c r="BY17" i="2"/>
  <c r="BW17" i="2"/>
  <c r="BL17" i="2"/>
  <c r="AF17" i="2" s="1"/>
  <c r="BK17" i="2"/>
  <c r="CQ17" i="2" s="1"/>
  <c r="BJ17" i="2"/>
  <c r="AD17" i="2" s="1"/>
  <c r="BI17" i="2"/>
  <c r="CO17" i="2" s="1"/>
  <c r="BH17" i="2"/>
  <c r="AB17" i="2" s="1"/>
  <c r="BG17" i="2"/>
  <c r="AA17" i="2" s="1"/>
  <c r="BF17" i="2"/>
  <c r="Z17" i="2" s="1"/>
  <c r="BE17" i="2"/>
  <c r="Y17" i="2" s="1"/>
  <c r="BD17" i="2"/>
  <c r="CJ17" i="2" s="1"/>
  <c r="BC17" i="2"/>
  <c r="W17" i="2" s="1"/>
  <c r="BB17" i="2"/>
  <c r="V17" i="2" s="1"/>
  <c r="BA17" i="2"/>
  <c r="U17" i="2" s="1"/>
  <c r="AZ17" i="2"/>
  <c r="CF17" i="2" s="1"/>
  <c r="AY17" i="2"/>
  <c r="CE17" i="2" s="1"/>
  <c r="AX17" i="2"/>
  <c r="CD17" i="2" s="1"/>
  <c r="AW17" i="2"/>
  <c r="CC17" i="2" s="1"/>
  <c r="AV17" i="2"/>
  <c r="P17" i="2" s="1"/>
  <c r="AU17" i="2"/>
  <c r="AT17" i="2"/>
  <c r="N17" i="2" s="1"/>
  <c r="AS17" i="2"/>
  <c r="AR17" i="2"/>
  <c r="L17" i="2" s="1"/>
  <c r="AQ17" i="2"/>
  <c r="AP17" i="2"/>
  <c r="J17" i="2" s="1"/>
  <c r="AO17" i="2"/>
  <c r="I17" i="2" s="1"/>
  <c r="AN17" i="2"/>
  <c r="BT17" i="2" s="1"/>
  <c r="AM17" i="2"/>
  <c r="G17" i="2" s="1"/>
  <c r="AL17" i="2"/>
  <c r="F17" i="2" s="1"/>
  <c r="AK17" i="2"/>
  <c r="E17" i="2" s="1"/>
  <c r="AJ17" i="2"/>
  <c r="BP17" i="2" s="1"/>
  <c r="AI17" i="2"/>
  <c r="BO17" i="2" s="1"/>
  <c r="AH17" i="2"/>
  <c r="BN17" i="2" s="1"/>
  <c r="AE17" i="2"/>
  <c r="AC17" i="2"/>
  <c r="X17" i="2"/>
  <c r="S17" i="2"/>
  <c r="Q17" i="2"/>
  <c r="O17" i="2"/>
  <c r="M17" i="2"/>
  <c r="K17" i="2"/>
  <c r="H17" i="2"/>
  <c r="D17" i="2"/>
  <c r="C17" i="2"/>
  <c r="B17" i="2"/>
  <c r="CF16" i="2"/>
  <c r="BZ16" i="2"/>
  <c r="BX16" i="2"/>
  <c r="BL16" i="2"/>
  <c r="CR16" i="2" s="1"/>
  <c r="BK16" i="2"/>
  <c r="CQ16" i="2" s="1"/>
  <c r="BJ16" i="2"/>
  <c r="CP16" i="2" s="1"/>
  <c r="BI16" i="2"/>
  <c r="AC16" i="2" s="1"/>
  <c r="BH16" i="2"/>
  <c r="CN16" i="2" s="1"/>
  <c r="BG16" i="2"/>
  <c r="AA16" i="2" s="1"/>
  <c r="BF16" i="2"/>
  <c r="CL16" i="2" s="1"/>
  <c r="BE16" i="2"/>
  <c r="Y16" i="2" s="1"/>
  <c r="BD16" i="2"/>
  <c r="CJ16" i="2" s="1"/>
  <c r="BC16" i="2"/>
  <c r="W16" i="2" s="1"/>
  <c r="BB16" i="2"/>
  <c r="V16" i="2" s="1"/>
  <c r="BA16" i="2"/>
  <c r="CG16" i="2" s="1"/>
  <c r="AZ16" i="2"/>
  <c r="T16" i="2" s="1"/>
  <c r="AY16" i="2"/>
  <c r="S16" i="2" s="1"/>
  <c r="AX16" i="2"/>
  <c r="R16" i="2" s="1"/>
  <c r="AW16" i="2"/>
  <c r="CC16" i="2" s="1"/>
  <c r="AV16" i="2"/>
  <c r="CB16" i="2" s="1"/>
  <c r="AU16" i="2"/>
  <c r="CA16" i="2" s="1"/>
  <c r="AT16" i="2"/>
  <c r="AS16" i="2"/>
  <c r="M16" i="2" s="1"/>
  <c r="AR16" i="2"/>
  <c r="AQ16" i="2"/>
  <c r="K16" i="2" s="1"/>
  <c r="AP16" i="2"/>
  <c r="J16" i="2" s="1"/>
  <c r="AO16" i="2"/>
  <c r="I16" i="2" s="1"/>
  <c r="AN16" i="2"/>
  <c r="BT16" i="2" s="1"/>
  <c r="AM16" i="2"/>
  <c r="G16" i="2" s="1"/>
  <c r="AL16" i="2"/>
  <c r="F16" i="2" s="1"/>
  <c r="AK16" i="2"/>
  <c r="BQ16" i="2" s="1"/>
  <c r="AJ16" i="2"/>
  <c r="D16" i="2" s="1"/>
  <c r="AI16" i="2"/>
  <c r="C16" i="2" s="1"/>
  <c r="AH16" i="2"/>
  <c r="B16" i="2" s="1"/>
  <c r="AF16" i="2"/>
  <c r="AE16" i="2"/>
  <c r="AB16" i="2"/>
  <c r="Q16" i="2"/>
  <c r="P16" i="2"/>
  <c r="O16" i="2"/>
  <c r="N16" i="2"/>
  <c r="L16" i="2"/>
  <c r="H16" i="2"/>
  <c r="E16" i="2"/>
  <c r="BU15" i="2"/>
  <c r="BS15" i="2"/>
  <c r="BN15" i="2"/>
  <c r="BL15" i="2"/>
  <c r="AF15" i="2" s="1"/>
  <c r="BK15" i="2"/>
  <c r="AE15" i="2" s="1"/>
  <c r="BJ15" i="2"/>
  <c r="CP15" i="2" s="1"/>
  <c r="BI15" i="2"/>
  <c r="AC15" i="2" s="1"/>
  <c r="BH15" i="2"/>
  <c r="CN15" i="2" s="1"/>
  <c r="BG15" i="2"/>
  <c r="CM15" i="2" s="1"/>
  <c r="BF15" i="2"/>
  <c r="Z15" i="2" s="1"/>
  <c r="BE15" i="2"/>
  <c r="CK15" i="2" s="1"/>
  <c r="BD15" i="2"/>
  <c r="X15" i="2" s="1"/>
  <c r="BC15" i="2"/>
  <c r="W15" i="2" s="1"/>
  <c r="BB15" i="2"/>
  <c r="V15" i="2" s="1"/>
  <c r="BA15" i="2"/>
  <c r="U15" i="2" s="1"/>
  <c r="AZ15" i="2"/>
  <c r="T15" i="2" s="1"/>
  <c r="AY15" i="2"/>
  <c r="S15" i="2" s="1"/>
  <c r="AX15" i="2"/>
  <c r="CD15" i="2" s="1"/>
  <c r="AW15" i="2"/>
  <c r="Q15" i="2" s="1"/>
  <c r="AV15" i="2"/>
  <c r="P15" i="2" s="1"/>
  <c r="AU15" i="2"/>
  <c r="O15" i="2" s="1"/>
  <c r="AT15" i="2"/>
  <c r="BZ15" i="2" s="1"/>
  <c r="AS15" i="2"/>
  <c r="M15" i="2" s="1"/>
  <c r="AR15" i="2"/>
  <c r="BX15" i="2" s="1"/>
  <c r="AQ15" i="2"/>
  <c r="BW15" i="2" s="1"/>
  <c r="AP15" i="2"/>
  <c r="J15" i="2" s="1"/>
  <c r="AO15" i="2"/>
  <c r="AN15" i="2"/>
  <c r="H15" i="2" s="1"/>
  <c r="AM15" i="2"/>
  <c r="AL15" i="2"/>
  <c r="F15" i="2" s="1"/>
  <c r="AK15" i="2"/>
  <c r="BQ15" i="2" s="1"/>
  <c r="AJ15" i="2"/>
  <c r="D15" i="2" s="1"/>
  <c r="AI15" i="2"/>
  <c r="C15" i="2" s="1"/>
  <c r="AH15" i="2"/>
  <c r="AD15" i="2"/>
  <c r="AB15" i="2"/>
  <c r="AA15" i="2"/>
  <c r="Y15" i="2"/>
  <c r="R15" i="2"/>
  <c r="N15" i="2"/>
  <c r="L15" i="2"/>
  <c r="K15" i="2"/>
  <c r="I15" i="2"/>
  <c r="G15" i="2"/>
  <c r="E15" i="2"/>
  <c r="B15" i="2"/>
  <c r="CO14" i="2"/>
  <c r="CM14" i="2"/>
  <c r="CJ14" i="2"/>
  <c r="BW14" i="2"/>
  <c r="BT14" i="2"/>
  <c r="BR14" i="2"/>
  <c r="BP14" i="2"/>
  <c r="BL14" i="2"/>
  <c r="AF14" i="2" s="1"/>
  <c r="BK14" i="2"/>
  <c r="CQ14" i="2" s="1"/>
  <c r="BJ14" i="2"/>
  <c r="AD14" i="2" s="1"/>
  <c r="BI14" i="2"/>
  <c r="AC14" i="2" s="1"/>
  <c r="BH14" i="2"/>
  <c r="AB14" i="2" s="1"/>
  <c r="BG14" i="2"/>
  <c r="BF14" i="2"/>
  <c r="Z14" i="2" s="1"/>
  <c r="BE14" i="2"/>
  <c r="CK14" i="2" s="1"/>
  <c r="BD14" i="2"/>
  <c r="BC14" i="2"/>
  <c r="W14" i="2" s="1"/>
  <c r="BB14" i="2"/>
  <c r="CH14" i="2" s="1"/>
  <c r="BA14" i="2"/>
  <c r="U14" i="2" s="1"/>
  <c r="AZ14" i="2"/>
  <c r="T14" i="2" s="1"/>
  <c r="AY14" i="2"/>
  <c r="S14" i="2" s="1"/>
  <c r="AX14" i="2"/>
  <c r="R14" i="2" s="1"/>
  <c r="AW14" i="2"/>
  <c r="Q14" i="2" s="1"/>
  <c r="AV14" i="2"/>
  <c r="P14" i="2" s="1"/>
  <c r="AU14" i="2"/>
  <c r="O14" i="2" s="1"/>
  <c r="AT14" i="2"/>
  <c r="N14" i="2" s="1"/>
  <c r="AS14" i="2"/>
  <c r="M14" i="2" s="1"/>
  <c r="AR14" i="2"/>
  <c r="L14" i="2" s="1"/>
  <c r="AQ14" i="2"/>
  <c r="AP14" i="2"/>
  <c r="J14" i="2" s="1"/>
  <c r="AO14" i="2"/>
  <c r="BU14" i="2" s="1"/>
  <c r="AN14" i="2"/>
  <c r="AM14" i="2"/>
  <c r="G14" i="2" s="1"/>
  <c r="AL14" i="2"/>
  <c r="AK14" i="2"/>
  <c r="E14" i="2" s="1"/>
  <c r="AJ14" i="2"/>
  <c r="AI14" i="2"/>
  <c r="C14" i="2" s="1"/>
  <c r="AH14" i="2"/>
  <c r="B14" i="2" s="1"/>
  <c r="AA14" i="2"/>
  <c r="Y14" i="2"/>
  <c r="X14" i="2"/>
  <c r="V14" i="2"/>
  <c r="K14" i="2"/>
  <c r="H14" i="2"/>
  <c r="F14" i="2"/>
  <c r="D14" i="2"/>
  <c r="CQ13" i="2"/>
  <c r="CP13" i="2"/>
  <c r="CL13" i="2"/>
  <c r="CJ13" i="2"/>
  <c r="CG13" i="2"/>
  <c r="BT13" i="2"/>
  <c r="BL13" i="2"/>
  <c r="AF13" i="2" s="1"/>
  <c r="BK13" i="2"/>
  <c r="BJ13" i="2"/>
  <c r="AD13" i="2" s="1"/>
  <c r="BI13" i="2"/>
  <c r="AC13" i="2" s="1"/>
  <c r="BH13" i="2"/>
  <c r="AB13" i="2" s="1"/>
  <c r="BG13" i="2"/>
  <c r="AA13" i="2" s="1"/>
  <c r="BF13" i="2"/>
  <c r="Z13" i="2" s="1"/>
  <c r="BE13" i="2"/>
  <c r="Y13" i="2" s="1"/>
  <c r="BD13" i="2"/>
  <c r="BC13" i="2"/>
  <c r="W13" i="2" s="1"/>
  <c r="BB13" i="2"/>
  <c r="CH13" i="2" s="1"/>
  <c r="BA13" i="2"/>
  <c r="AZ13" i="2"/>
  <c r="T13" i="2" s="1"/>
  <c r="AY13" i="2"/>
  <c r="CE13" i="2" s="1"/>
  <c r="AX13" i="2"/>
  <c r="R13" i="2" s="1"/>
  <c r="AW13" i="2"/>
  <c r="CC13" i="2" s="1"/>
  <c r="AV13" i="2"/>
  <c r="P13" i="2" s="1"/>
  <c r="AU13" i="2"/>
  <c r="CA13" i="2" s="1"/>
  <c r="AT13" i="2"/>
  <c r="N13" i="2" s="1"/>
  <c r="AS13" i="2"/>
  <c r="M13" i="2" s="1"/>
  <c r="AR13" i="2"/>
  <c r="L13" i="2" s="1"/>
  <c r="AQ13" i="2"/>
  <c r="K13" i="2" s="1"/>
  <c r="AP13" i="2"/>
  <c r="J13" i="2" s="1"/>
  <c r="AO13" i="2"/>
  <c r="I13" i="2" s="1"/>
  <c r="AN13" i="2"/>
  <c r="AM13" i="2"/>
  <c r="G13" i="2" s="1"/>
  <c r="AL13" i="2"/>
  <c r="BR13" i="2" s="1"/>
  <c r="AK13" i="2"/>
  <c r="E13" i="2" s="1"/>
  <c r="AJ13" i="2"/>
  <c r="D13" i="2" s="1"/>
  <c r="AI13" i="2"/>
  <c r="C13" i="2" s="1"/>
  <c r="AH13" i="2"/>
  <c r="B13" i="2" s="1"/>
  <c r="AE13" i="2"/>
  <c r="X13" i="2"/>
  <c r="V13" i="2"/>
  <c r="U13" i="2"/>
  <c r="S13" i="2"/>
  <c r="Q13" i="2"/>
  <c r="O13" i="2"/>
  <c r="H13" i="2"/>
  <c r="F13" i="2"/>
  <c r="CI12" i="2"/>
  <c r="CG12" i="2"/>
  <c r="CD12" i="2"/>
  <c r="CB12" i="2"/>
  <c r="BN12" i="2"/>
  <c r="BL12" i="2"/>
  <c r="CR12" i="2" s="1"/>
  <c r="BK12" i="2"/>
  <c r="AE12" i="2" s="1"/>
  <c r="BJ12" i="2"/>
  <c r="CP12" i="2" s="1"/>
  <c r="BI12" i="2"/>
  <c r="AC12" i="2" s="1"/>
  <c r="BH12" i="2"/>
  <c r="CN12" i="2" s="1"/>
  <c r="BG12" i="2"/>
  <c r="AA12" i="2" s="1"/>
  <c r="BF12" i="2"/>
  <c r="Z12" i="2" s="1"/>
  <c r="BE12" i="2"/>
  <c r="CK12" i="2" s="1"/>
  <c r="BD12" i="2"/>
  <c r="X12" i="2" s="1"/>
  <c r="BC12" i="2"/>
  <c r="W12" i="2" s="1"/>
  <c r="BB12" i="2"/>
  <c r="V12" i="2" s="1"/>
  <c r="BA12" i="2"/>
  <c r="AZ12" i="2"/>
  <c r="T12" i="2" s="1"/>
  <c r="AY12" i="2"/>
  <c r="CE12" i="2" s="1"/>
  <c r="AX12" i="2"/>
  <c r="AW12" i="2"/>
  <c r="Q12" i="2" s="1"/>
  <c r="AV12" i="2"/>
  <c r="AU12" i="2"/>
  <c r="O12" i="2" s="1"/>
  <c r="AT12" i="2"/>
  <c r="BZ12" i="2" s="1"/>
  <c r="AS12" i="2"/>
  <c r="M12" i="2" s="1"/>
  <c r="AR12" i="2"/>
  <c r="BX12" i="2" s="1"/>
  <c r="AQ12" i="2"/>
  <c r="K12" i="2" s="1"/>
  <c r="AP12" i="2"/>
  <c r="J12" i="2" s="1"/>
  <c r="AO12" i="2"/>
  <c r="I12" i="2" s="1"/>
  <c r="AN12" i="2"/>
  <c r="H12" i="2" s="1"/>
  <c r="AM12" i="2"/>
  <c r="G12" i="2" s="1"/>
  <c r="AL12" i="2"/>
  <c r="F12" i="2" s="1"/>
  <c r="AK12" i="2"/>
  <c r="E12" i="2" s="1"/>
  <c r="AJ12" i="2"/>
  <c r="D12" i="2" s="1"/>
  <c r="AI12" i="2"/>
  <c r="BO12" i="2" s="1"/>
  <c r="AH12" i="2"/>
  <c r="B12" i="2" s="1"/>
  <c r="AF12" i="2"/>
  <c r="AB12" i="2"/>
  <c r="U12" i="2"/>
  <c r="S12" i="2"/>
  <c r="R12" i="2"/>
  <c r="P12" i="2"/>
  <c r="N12" i="2"/>
  <c r="L12" i="2"/>
  <c r="C12" i="2"/>
  <c r="CM11" i="2"/>
  <c r="CH11" i="2"/>
  <c r="CG11" i="2"/>
  <c r="CF11" i="2"/>
  <c r="CD11" i="2"/>
  <c r="CA11" i="2"/>
  <c r="BY11" i="2"/>
  <c r="BW11" i="2"/>
  <c r="BR11" i="2"/>
  <c r="BL11" i="2"/>
  <c r="CR11" i="2" s="1"/>
  <c r="BK11" i="2"/>
  <c r="CQ11" i="2" s="1"/>
  <c r="BJ11" i="2"/>
  <c r="AD11" i="2" s="1"/>
  <c r="BI11" i="2"/>
  <c r="CO11" i="2" s="1"/>
  <c r="BH11" i="2"/>
  <c r="AB11" i="2" s="1"/>
  <c r="BG11" i="2"/>
  <c r="BF11" i="2"/>
  <c r="Z11" i="2" s="1"/>
  <c r="BE11" i="2"/>
  <c r="CK11" i="2" s="1"/>
  <c r="BD11" i="2"/>
  <c r="X11" i="2" s="1"/>
  <c r="BC11" i="2"/>
  <c r="W11" i="2" s="1"/>
  <c r="BB11" i="2"/>
  <c r="BA11" i="2"/>
  <c r="U11" i="2" s="1"/>
  <c r="AZ11" i="2"/>
  <c r="T11" i="2" s="1"/>
  <c r="AY11" i="2"/>
  <c r="S11" i="2" s="1"/>
  <c r="AX11" i="2"/>
  <c r="AW11" i="2"/>
  <c r="Q11" i="2" s="1"/>
  <c r="AV11" i="2"/>
  <c r="CB11" i="2" s="1"/>
  <c r="AU11" i="2"/>
  <c r="AT11" i="2"/>
  <c r="N11" i="2" s="1"/>
  <c r="AS11" i="2"/>
  <c r="AR11" i="2"/>
  <c r="L11" i="2" s="1"/>
  <c r="AQ11" i="2"/>
  <c r="AP11" i="2"/>
  <c r="J11" i="2" s="1"/>
  <c r="AO11" i="2"/>
  <c r="BU11" i="2" s="1"/>
  <c r="AN11" i="2"/>
  <c r="H11" i="2" s="1"/>
  <c r="AM11" i="2"/>
  <c r="G11" i="2" s="1"/>
  <c r="AL11" i="2"/>
  <c r="AK11" i="2"/>
  <c r="E11" i="2" s="1"/>
  <c r="AJ11" i="2"/>
  <c r="D11" i="2" s="1"/>
  <c r="AI11" i="2"/>
  <c r="C11" i="2" s="1"/>
  <c r="AH11" i="2"/>
  <c r="BN11" i="2" s="1"/>
  <c r="AE11" i="2"/>
  <c r="AA11" i="2"/>
  <c r="V11" i="2"/>
  <c r="R11" i="2"/>
  <c r="P11" i="2"/>
  <c r="O11" i="2"/>
  <c r="M11" i="2"/>
  <c r="K11" i="2"/>
  <c r="F11" i="2"/>
  <c r="B11" i="2"/>
  <c r="CQ10" i="2"/>
  <c r="CG10" i="2"/>
  <c r="CE10" i="2"/>
  <c r="CD10" i="2"/>
  <c r="CC10" i="2"/>
  <c r="CA10" i="2"/>
  <c r="BX10" i="2"/>
  <c r="BV10" i="2"/>
  <c r="BO10" i="2"/>
  <c r="BL10" i="2"/>
  <c r="AF10" i="2" s="1"/>
  <c r="BK10" i="2"/>
  <c r="BJ10" i="2"/>
  <c r="AD10" i="2" s="1"/>
  <c r="BI10" i="2"/>
  <c r="CO10" i="2" s="1"/>
  <c r="BH10" i="2"/>
  <c r="CN10" i="2" s="1"/>
  <c r="BG10" i="2"/>
  <c r="AA10" i="2" s="1"/>
  <c r="BF10" i="2"/>
  <c r="CL10" i="2" s="1"/>
  <c r="BE10" i="2"/>
  <c r="Y10" i="2" s="1"/>
  <c r="BD10" i="2"/>
  <c r="CJ10" i="2" s="1"/>
  <c r="BC10" i="2"/>
  <c r="W10" i="2" s="1"/>
  <c r="BB10" i="2"/>
  <c r="CH10" i="2" s="1"/>
  <c r="BA10" i="2"/>
  <c r="U10" i="2" s="1"/>
  <c r="AZ10" i="2"/>
  <c r="T10" i="2" s="1"/>
  <c r="AY10" i="2"/>
  <c r="AX10" i="2"/>
  <c r="R10" i="2" s="1"/>
  <c r="AW10" i="2"/>
  <c r="Q10" i="2" s="1"/>
  <c r="AV10" i="2"/>
  <c r="P10" i="2" s="1"/>
  <c r="AU10" i="2"/>
  <c r="AT10" i="2"/>
  <c r="N10" i="2" s="1"/>
  <c r="AS10" i="2"/>
  <c r="BY10" i="2" s="1"/>
  <c r="AR10" i="2"/>
  <c r="AQ10" i="2"/>
  <c r="K10" i="2" s="1"/>
  <c r="AP10" i="2"/>
  <c r="AO10" i="2"/>
  <c r="I10" i="2" s="1"/>
  <c r="AN10" i="2"/>
  <c r="H10" i="2" s="1"/>
  <c r="AM10" i="2"/>
  <c r="G10" i="2" s="1"/>
  <c r="AL10" i="2"/>
  <c r="F10" i="2" s="1"/>
  <c r="AK10" i="2"/>
  <c r="E10" i="2" s="1"/>
  <c r="AJ10" i="2"/>
  <c r="D10" i="2" s="1"/>
  <c r="AI10" i="2"/>
  <c r="C10" i="2" s="1"/>
  <c r="AH10" i="2"/>
  <c r="B10" i="2" s="1"/>
  <c r="AE10" i="2"/>
  <c r="AC10" i="2"/>
  <c r="Z10" i="2"/>
  <c r="S10" i="2"/>
  <c r="O10" i="2"/>
  <c r="M10" i="2"/>
  <c r="L10" i="2"/>
  <c r="J10" i="2"/>
  <c r="CR9" i="2"/>
  <c r="CP9" i="2"/>
  <c r="CG9" i="2"/>
  <c r="CE9" i="2"/>
  <c r="CD9" i="2"/>
  <c r="CB9" i="2"/>
  <c r="CA9" i="2"/>
  <c r="BZ9" i="2"/>
  <c r="BX9" i="2"/>
  <c r="BW9" i="2"/>
  <c r="BQ9" i="2"/>
  <c r="BL9" i="2"/>
  <c r="BK9" i="2"/>
  <c r="AE9" i="2" s="1"/>
  <c r="BJ9" i="2"/>
  <c r="AD9" i="2" s="1"/>
  <c r="BI9" i="2"/>
  <c r="AC9" i="2" s="1"/>
  <c r="BH9" i="2"/>
  <c r="CN9" i="2" s="1"/>
  <c r="BG9" i="2"/>
  <c r="AA9" i="2" s="1"/>
  <c r="BF9" i="2"/>
  <c r="CL9" i="2" s="1"/>
  <c r="BE9" i="2"/>
  <c r="CK9" i="2" s="1"/>
  <c r="BD9" i="2"/>
  <c r="X9" i="2" s="1"/>
  <c r="BC9" i="2"/>
  <c r="CI9" i="2" s="1"/>
  <c r="BB9" i="2"/>
  <c r="V9" i="2" s="1"/>
  <c r="BA9" i="2"/>
  <c r="AZ9" i="2"/>
  <c r="T9" i="2" s="1"/>
  <c r="AY9" i="2"/>
  <c r="AX9" i="2"/>
  <c r="R9" i="2" s="1"/>
  <c r="AW9" i="2"/>
  <c r="Q9" i="2" s="1"/>
  <c r="AV9" i="2"/>
  <c r="AU9" i="2"/>
  <c r="O9" i="2" s="1"/>
  <c r="AT9" i="2"/>
  <c r="N9" i="2" s="1"/>
  <c r="AS9" i="2"/>
  <c r="M9" i="2" s="1"/>
  <c r="AR9" i="2"/>
  <c r="L9" i="2" s="1"/>
  <c r="AQ9" i="2"/>
  <c r="K9" i="2" s="1"/>
  <c r="AP9" i="2"/>
  <c r="BV9" i="2" s="1"/>
  <c r="AO9" i="2"/>
  <c r="BU9" i="2" s="1"/>
  <c r="AN9" i="2"/>
  <c r="H9" i="2" s="1"/>
  <c r="AM9" i="2"/>
  <c r="BS9" i="2" s="1"/>
  <c r="AL9" i="2"/>
  <c r="F9" i="2" s="1"/>
  <c r="AK9" i="2"/>
  <c r="AJ9" i="2"/>
  <c r="D9" i="2" s="1"/>
  <c r="AI9" i="2"/>
  <c r="BO9" i="2" s="1"/>
  <c r="AH9" i="2"/>
  <c r="B9" i="2" s="1"/>
  <c r="AF9" i="2"/>
  <c r="U9" i="2"/>
  <c r="S9" i="2"/>
  <c r="P9" i="2"/>
  <c r="I9" i="2"/>
  <c r="G9" i="2"/>
  <c r="E9" i="2"/>
  <c r="C9" i="2"/>
  <c r="CQ8" i="2"/>
  <c r="CO8" i="2"/>
  <c r="CF8" i="2"/>
  <c r="CD8" i="2"/>
  <c r="CB8" i="2"/>
  <c r="CA8" i="2"/>
  <c r="BY8" i="2"/>
  <c r="BX8" i="2"/>
  <c r="BW8" i="2"/>
  <c r="BU8" i="2"/>
  <c r="BP8" i="2"/>
  <c r="BL8" i="2"/>
  <c r="CR8" i="2" s="1"/>
  <c r="BK8" i="2"/>
  <c r="AE8" i="2" s="1"/>
  <c r="BJ8" i="2"/>
  <c r="AD8" i="2" s="1"/>
  <c r="BI8" i="2"/>
  <c r="BH8" i="2"/>
  <c r="AB8" i="2" s="1"/>
  <c r="BG8" i="2"/>
  <c r="AA8" i="2" s="1"/>
  <c r="BF8" i="2"/>
  <c r="Z8" i="2" s="1"/>
  <c r="BE8" i="2"/>
  <c r="CK8" i="2" s="1"/>
  <c r="BD8" i="2"/>
  <c r="X8" i="2" s="1"/>
  <c r="BC8" i="2"/>
  <c r="CI8" i="2" s="1"/>
  <c r="BB8" i="2"/>
  <c r="V8" i="2" s="1"/>
  <c r="BA8" i="2"/>
  <c r="U8" i="2" s="1"/>
  <c r="AZ8" i="2"/>
  <c r="AY8" i="2"/>
  <c r="S8" i="2" s="1"/>
  <c r="AX8" i="2"/>
  <c r="AW8" i="2"/>
  <c r="Q8" i="2" s="1"/>
  <c r="AV8" i="2"/>
  <c r="AU8" i="2"/>
  <c r="O8" i="2" s="1"/>
  <c r="AT8" i="2"/>
  <c r="N8" i="2" s="1"/>
  <c r="AS8" i="2"/>
  <c r="AR8" i="2"/>
  <c r="L8" i="2" s="1"/>
  <c r="AQ8" i="2"/>
  <c r="K8" i="2" s="1"/>
  <c r="AP8" i="2"/>
  <c r="J8" i="2" s="1"/>
  <c r="AO8" i="2"/>
  <c r="AN8" i="2"/>
  <c r="H8" i="2" s="1"/>
  <c r="AM8" i="2"/>
  <c r="BS8" i="2" s="1"/>
  <c r="AL8" i="2"/>
  <c r="BR8" i="2" s="1"/>
  <c r="AK8" i="2"/>
  <c r="E8" i="2" s="1"/>
  <c r="AJ8" i="2"/>
  <c r="AI8" i="2"/>
  <c r="C8" i="2" s="1"/>
  <c r="AH8" i="2"/>
  <c r="BN8" i="2" s="1"/>
  <c r="AF8" i="2"/>
  <c r="AC8" i="2"/>
  <c r="T8" i="2"/>
  <c r="R8" i="2"/>
  <c r="P8" i="2"/>
  <c r="M8" i="2"/>
  <c r="I8" i="2"/>
  <c r="F8" i="2"/>
  <c r="D8" i="2"/>
  <c r="B8" i="2"/>
  <c r="CQ7" i="2"/>
  <c r="CC7" i="2"/>
  <c r="CA7" i="2"/>
  <c r="BY7" i="2"/>
  <c r="BX7" i="2"/>
  <c r="BV7" i="2"/>
  <c r="BU7" i="2"/>
  <c r="BT7" i="2"/>
  <c r="BR7" i="2"/>
  <c r="BL7" i="2"/>
  <c r="AF7" i="2" s="1"/>
  <c r="BK7" i="2"/>
  <c r="AE7" i="2" s="1"/>
  <c r="BJ7" i="2"/>
  <c r="AD7" i="2" s="1"/>
  <c r="BI7" i="2"/>
  <c r="CO7" i="2" s="1"/>
  <c r="BH7" i="2"/>
  <c r="AB7" i="2" s="1"/>
  <c r="BG7" i="2"/>
  <c r="AA7" i="2" s="1"/>
  <c r="BF7" i="2"/>
  <c r="CL7" i="2" s="1"/>
  <c r="BE7" i="2"/>
  <c r="Y7" i="2" s="1"/>
  <c r="BD7" i="2"/>
  <c r="X7" i="2" s="1"/>
  <c r="BC7" i="2"/>
  <c r="W7" i="2" s="1"/>
  <c r="BB7" i="2"/>
  <c r="V7" i="2" s="1"/>
  <c r="BA7" i="2"/>
  <c r="U7" i="2" s="1"/>
  <c r="AZ7" i="2"/>
  <c r="CF7" i="2" s="1"/>
  <c r="AY7" i="2"/>
  <c r="S7" i="2" s="1"/>
  <c r="AX7" i="2"/>
  <c r="R7" i="2" s="1"/>
  <c r="AW7" i="2"/>
  <c r="AV7" i="2"/>
  <c r="P7" i="2" s="1"/>
  <c r="AU7" i="2"/>
  <c r="O7" i="2" s="1"/>
  <c r="AT7" i="2"/>
  <c r="N7" i="2" s="1"/>
  <c r="AS7" i="2"/>
  <c r="AR7" i="2"/>
  <c r="L7" i="2" s="1"/>
  <c r="AQ7" i="2"/>
  <c r="K7" i="2" s="1"/>
  <c r="AP7" i="2"/>
  <c r="AO7" i="2"/>
  <c r="I7" i="2" s="1"/>
  <c r="AN7" i="2"/>
  <c r="H7" i="2" s="1"/>
  <c r="AM7" i="2"/>
  <c r="G7" i="2" s="1"/>
  <c r="AL7" i="2"/>
  <c r="F7" i="2" s="1"/>
  <c r="AK7" i="2"/>
  <c r="E7" i="2" s="1"/>
  <c r="AJ7" i="2"/>
  <c r="BP7" i="2" s="1"/>
  <c r="AI7" i="2"/>
  <c r="C7" i="2" s="1"/>
  <c r="AH7" i="2"/>
  <c r="B7" i="2" s="1"/>
  <c r="AC7" i="2"/>
  <c r="Q7" i="2"/>
  <c r="M7" i="2"/>
  <c r="J7" i="2"/>
  <c r="CR6" i="2"/>
  <c r="CP6" i="2"/>
  <c r="CN6" i="2"/>
  <c r="CL6" i="2"/>
  <c r="CB6" i="2"/>
  <c r="BX6" i="2"/>
  <c r="BV6" i="2"/>
  <c r="BU6" i="2"/>
  <c r="BR6" i="2"/>
  <c r="BQ6" i="2"/>
  <c r="BL6" i="2"/>
  <c r="BK6" i="2"/>
  <c r="AE6" i="2" s="1"/>
  <c r="BJ6" i="2"/>
  <c r="AD6" i="2" s="1"/>
  <c r="BI6" i="2"/>
  <c r="AC6" i="2" s="1"/>
  <c r="BH6" i="2"/>
  <c r="BG6" i="2"/>
  <c r="AA6" i="2" s="1"/>
  <c r="BF6" i="2"/>
  <c r="Z6" i="2" s="1"/>
  <c r="BE6" i="2"/>
  <c r="Y6" i="2" s="1"/>
  <c r="BD6" i="2"/>
  <c r="X6" i="2" s="1"/>
  <c r="BC6" i="2"/>
  <c r="CI6" i="2" s="1"/>
  <c r="BB6" i="2"/>
  <c r="V6" i="2" s="1"/>
  <c r="BA6" i="2"/>
  <c r="U6" i="2" s="1"/>
  <c r="AZ6" i="2"/>
  <c r="T6" i="2" s="1"/>
  <c r="AY6" i="2"/>
  <c r="CE6" i="2" s="1"/>
  <c r="AX6" i="2"/>
  <c r="R6" i="2" s="1"/>
  <c r="AW6" i="2"/>
  <c r="CC6" i="2" s="1"/>
  <c r="AV6" i="2"/>
  <c r="AU6" i="2"/>
  <c r="O6" i="2" s="1"/>
  <c r="AT6" i="2"/>
  <c r="BZ6" i="2" s="1"/>
  <c r="AS6" i="2"/>
  <c r="M6" i="2" s="1"/>
  <c r="AR6" i="2"/>
  <c r="AQ6" i="2"/>
  <c r="K6" i="2" s="1"/>
  <c r="AP6" i="2"/>
  <c r="AO6" i="2"/>
  <c r="I6" i="2" s="1"/>
  <c r="AN6" i="2"/>
  <c r="H6" i="2" s="1"/>
  <c r="AM6" i="2"/>
  <c r="BS6" i="2" s="1"/>
  <c r="AL6" i="2"/>
  <c r="F6" i="2" s="1"/>
  <c r="AK6" i="2"/>
  <c r="E6" i="2" s="1"/>
  <c r="AJ6" i="2"/>
  <c r="D6" i="2" s="1"/>
  <c r="AI6" i="2"/>
  <c r="BO6" i="2" s="1"/>
  <c r="AH6" i="2"/>
  <c r="B6" i="2" s="1"/>
  <c r="AF6" i="2"/>
  <c r="AB6" i="2"/>
  <c r="P6" i="2"/>
  <c r="N6" i="2"/>
  <c r="L6" i="2"/>
  <c r="J6" i="2"/>
  <c r="A1" i="2"/>
  <c r="L206" i="1"/>
  <c r="J206" i="1"/>
  <c r="C206" i="1"/>
  <c r="L205" i="1"/>
  <c r="J205" i="1"/>
  <c r="C205" i="1"/>
  <c r="L204" i="1"/>
  <c r="J204" i="1"/>
  <c r="C204" i="1"/>
  <c r="L203" i="1"/>
  <c r="J203" i="1"/>
  <c r="C203" i="1"/>
  <c r="L202" i="1"/>
  <c r="J202" i="1"/>
  <c r="C202" i="1"/>
  <c r="L201" i="1"/>
  <c r="J201" i="1"/>
  <c r="C201" i="1"/>
  <c r="L200" i="1"/>
  <c r="J200" i="1"/>
  <c r="C200" i="1"/>
  <c r="L199" i="1"/>
  <c r="J199" i="1"/>
  <c r="C199" i="1"/>
  <c r="L198" i="1"/>
  <c r="J198" i="1"/>
  <c r="C198" i="1"/>
  <c r="L197" i="1"/>
  <c r="J197" i="1"/>
  <c r="C197" i="1"/>
  <c r="L196" i="1"/>
  <c r="J196" i="1"/>
  <c r="C196" i="1"/>
  <c r="L195" i="1"/>
  <c r="J195" i="1"/>
  <c r="C195" i="1"/>
  <c r="L194" i="1"/>
  <c r="J194" i="1"/>
  <c r="C194" i="1"/>
  <c r="L193" i="1"/>
  <c r="J193" i="1"/>
  <c r="C193" i="1"/>
  <c r="L192" i="1"/>
  <c r="J192" i="1"/>
  <c r="C192" i="1"/>
  <c r="L191" i="1"/>
  <c r="J191" i="1"/>
  <c r="C191" i="1"/>
  <c r="L190" i="1"/>
  <c r="J190" i="1"/>
  <c r="C190" i="1"/>
  <c r="L189" i="1"/>
  <c r="J189" i="1"/>
  <c r="C189" i="1"/>
  <c r="L188" i="1"/>
  <c r="J188" i="1"/>
  <c r="C188" i="1"/>
  <c r="L187" i="1"/>
  <c r="J187" i="1"/>
  <c r="C187" i="1"/>
  <c r="L186" i="1"/>
  <c r="J186" i="1"/>
  <c r="C186" i="1"/>
  <c r="L185" i="1"/>
  <c r="J185" i="1"/>
  <c r="C185" i="1"/>
  <c r="L184" i="1"/>
  <c r="J184" i="1"/>
  <c r="C184" i="1"/>
  <c r="L183" i="1"/>
  <c r="J183" i="1"/>
  <c r="C183" i="1"/>
  <c r="L182" i="1"/>
  <c r="J182" i="1"/>
  <c r="C182" i="1"/>
  <c r="L181" i="1"/>
  <c r="J181" i="1"/>
  <c r="C181" i="1"/>
  <c r="L180" i="1"/>
  <c r="J180" i="1"/>
  <c r="C180" i="1"/>
  <c r="L179" i="1"/>
  <c r="J179" i="1"/>
  <c r="C179" i="1"/>
  <c r="L178" i="1"/>
  <c r="J178" i="1"/>
  <c r="C178" i="1"/>
  <c r="L177" i="1"/>
  <c r="J177" i="1"/>
  <c r="C177" i="1"/>
  <c r="L176" i="1"/>
  <c r="J176" i="1"/>
  <c r="C176" i="1"/>
  <c r="L175" i="1"/>
  <c r="J175" i="1"/>
  <c r="C175" i="1"/>
  <c r="L174" i="1"/>
  <c r="J174" i="1"/>
  <c r="C174" i="1"/>
  <c r="L173" i="1"/>
  <c r="J173" i="1"/>
  <c r="C173" i="1"/>
  <c r="L172" i="1"/>
  <c r="J172" i="1"/>
  <c r="C172" i="1"/>
  <c r="L171" i="1"/>
  <c r="J171" i="1"/>
  <c r="C171" i="1"/>
  <c r="L170" i="1"/>
  <c r="J170" i="1"/>
  <c r="C170" i="1"/>
  <c r="L169" i="1"/>
  <c r="J169" i="1"/>
  <c r="C169" i="1"/>
  <c r="L168" i="1"/>
  <c r="J168" i="1"/>
  <c r="C168" i="1"/>
  <c r="L167" i="1"/>
  <c r="J167" i="1"/>
  <c r="C167" i="1"/>
  <c r="L166" i="1"/>
  <c r="J166" i="1"/>
  <c r="C166" i="1"/>
  <c r="L165" i="1"/>
  <c r="J165" i="1"/>
  <c r="C165" i="1"/>
  <c r="L164" i="1"/>
  <c r="J164" i="1"/>
  <c r="C164" i="1"/>
  <c r="L163" i="1"/>
  <c r="J163" i="1"/>
  <c r="C163" i="1"/>
  <c r="L162" i="1"/>
  <c r="J162" i="1"/>
  <c r="C162" i="1"/>
  <c r="L161" i="1"/>
  <c r="J161" i="1"/>
  <c r="C161" i="1"/>
  <c r="L160" i="1"/>
  <c r="J160" i="1"/>
  <c r="C160" i="1"/>
  <c r="L159" i="1"/>
  <c r="J159" i="1"/>
  <c r="C159" i="1"/>
  <c r="L158" i="1"/>
  <c r="J158" i="1"/>
  <c r="C158" i="1"/>
  <c r="L157" i="1"/>
  <c r="J157" i="1"/>
  <c r="C157" i="1"/>
  <c r="L156" i="1"/>
  <c r="J156" i="1"/>
  <c r="C156" i="1"/>
  <c r="L155" i="1"/>
  <c r="J155" i="1"/>
  <c r="C155" i="1"/>
  <c r="L154" i="1"/>
  <c r="J154" i="1"/>
  <c r="C154" i="1"/>
  <c r="L153" i="1"/>
  <c r="J153" i="1"/>
  <c r="C153" i="1"/>
  <c r="L152" i="1"/>
  <c r="J152" i="1"/>
  <c r="C152" i="1"/>
  <c r="L151" i="1"/>
  <c r="J151" i="1"/>
  <c r="C151" i="1"/>
  <c r="L150" i="1"/>
  <c r="J150" i="1"/>
  <c r="C150" i="1"/>
  <c r="L149" i="1"/>
  <c r="J149" i="1"/>
  <c r="C149" i="1"/>
  <c r="L148" i="1"/>
  <c r="J148" i="1"/>
  <c r="C148" i="1"/>
  <c r="L147" i="1"/>
  <c r="J147" i="1"/>
  <c r="C147" i="1"/>
  <c r="L146" i="1"/>
  <c r="J146" i="1"/>
  <c r="C146" i="1"/>
  <c r="L145" i="1"/>
  <c r="J145" i="1"/>
  <c r="C145" i="1"/>
  <c r="L144" i="1"/>
  <c r="J144" i="1"/>
  <c r="C144" i="1"/>
  <c r="L143" i="1"/>
  <c r="J143" i="1"/>
  <c r="C143" i="1"/>
  <c r="L142" i="1"/>
  <c r="J142" i="1"/>
  <c r="C142" i="1"/>
  <c r="L141" i="1"/>
  <c r="J141" i="1"/>
  <c r="C141" i="1"/>
  <c r="L140" i="1"/>
  <c r="J140" i="1"/>
  <c r="C140" i="1"/>
  <c r="L139" i="1"/>
  <c r="J139" i="1"/>
  <c r="C139" i="1"/>
  <c r="L138" i="1"/>
  <c r="J138" i="1"/>
  <c r="C138" i="1"/>
  <c r="L137" i="1"/>
  <c r="J137" i="1"/>
  <c r="C137" i="1"/>
  <c r="L136" i="1"/>
  <c r="J136" i="1"/>
  <c r="C136" i="1"/>
  <c r="L135" i="1"/>
  <c r="J135" i="1"/>
  <c r="C135" i="1"/>
  <c r="L134" i="1"/>
  <c r="J134" i="1"/>
  <c r="C134" i="1"/>
  <c r="L133" i="1"/>
  <c r="J133" i="1"/>
  <c r="C133" i="1"/>
  <c r="L132" i="1"/>
  <c r="J132" i="1"/>
  <c r="C132" i="1"/>
  <c r="L131" i="1"/>
  <c r="J131" i="1"/>
  <c r="C131" i="1"/>
  <c r="L130" i="1"/>
  <c r="J130" i="1"/>
  <c r="C130" i="1"/>
  <c r="L129" i="1"/>
  <c r="J129" i="1"/>
  <c r="C129" i="1"/>
  <c r="L128" i="1"/>
  <c r="J128" i="1"/>
  <c r="C128" i="1"/>
  <c r="L127" i="1"/>
  <c r="J127" i="1"/>
  <c r="C127" i="1"/>
  <c r="L126" i="1"/>
  <c r="J126" i="1"/>
  <c r="C126" i="1"/>
  <c r="L125" i="1"/>
  <c r="J125" i="1"/>
  <c r="C125" i="1"/>
  <c r="L124" i="1"/>
  <c r="J124" i="1"/>
  <c r="C124" i="1"/>
  <c r="L123" i="1"/>
  <c r="J123" i="1"/>
  <c r="C123" i="1"/>
  <c r="L122" i="1"/>
  <c r="J122" i="1"/>
  <c r="C122" i="1"/>
  <c r="L121" i="1"/>
  <c r="J121" i="1"/>
  <c r="C121" i="1"/>
  <c r="L120" i="1"/>
  <c r="J120" i="1"/>
  <c r="C120" i="1"/>
  <c r="L119" i="1"/>
  <c r="J119" i="1"/>
  <c r="C119" i="1"/>
  <c r="L118" i="1"/>
  <c r="J118" i="1"/>
  <c r="C118" i="1"/>
  <c r="L117" i="1"/>
  <c r="J117" i="1"/>
  <c r="C117" i="1"/>
  <c r="L116" i="1"/>
  <c r="J116" i="1"/>
  <c r="C116" i="1"/>
  <c r="L115" i="1"/>
  <c r="J115" i="1"/>
  <c r="C115" i="1"/>
  <c r="L114" i="1"/>
  <c r="J114" i="1"/>
  <c r="C114" i="1"/>
  <c r="L113" i="1"/>
  <c r="J113" i="1"/>
  <c r="C113" i="1"/>
  <c r="L112" i="1"/>
  <c r="J112" i="1"/>
  <c r="C112" i="1"/>
  <c r="L111" i="1"/>
  <c r="J111" i="1"/>
  <c r="C111" i="1"/>
  <c r="L110" i="1"/>
  <c r="J110" i="1"/>
  <c r="C110" i="1"/>
  <c r="L109" i="1"/>
  <c r="J109" i="1"/>
  <c r="C109" i="1"/>
  <c r="L108" i="1"/>
  <c r="J108" i="1"/>
  <c r="C108" i="1"/>
  <c r="L107" i="1"/>
  <c r="J107" i="1"/>
  <c r="C107" i="1"/>
  <c r="L106" i="1"/>
  <c r="J106" i="1"/>
  <c r="C106" i="1"/>
  <c r="L105" i="1"/>
  <c r="J105" i="1"/>
  <c r="C105" i="1"/>
  <c r="L104" i="1"/>
  <c r="J104" i="1"/>
  <c r="C104" i="1"/>
  <c r="L103" i="1"/>
  <c r="J103" i="1"/>
  <c r="C103" i="1"/>
  <c r="L102" i="1"/>
  <c r="J102" i="1"/>
  <c r="C102" i="1"/>
  <c r="L101" i="1"/>
  <c r="J101" i="1"/>
  <c r="C101" i="1"/>
  <c r="L100" i="1"/>
  <c r="J100" i="1"/>
  <c r="C100" i="1"/>
  <c r="L99" i="1"/>
  <c r="J99" i="1"/>
  <c r="C99" i="1"/>
  <c r="L98" i="1"/>
  <c r="J98" i="1"/>
  <c r="C98" i="1"/>
  <c r="L97" i="1"/>
  <c r="J97" i="1"/>
  <c r="C97" i="1"/>
  <c r="L96" i="1"/>
  <c r="J96" i="1"/>
  <c r="C96" i="1"/>
  <c r="L95" i="1"/>
  <c r="J95" i="1"/>
  <c r="C95" i="1"/>
  <c r="L94" i="1"/>
  <c r="J94" i="1"/>
  <c r="C94" i="1"/>
  <c r="L93" i="1"/>
  <c r="J93" i="1"/>
  <c r="C93" i="1"/>
  <c r="L92" i="1"/>
  <c r="J92" i="1"/>
  <c r="C92" i="1"/>
  <c r="L91" i="1"/>
  <c r="J91" i="1"/>
  <c r="C91" i="1"/>
  <c r="L90" i="1"/>
  <c r="J90" i="1"/>
  <c r="C90" i="1"/>
  <c r="L89" i="1"/>
  <c r="J89" i="1"/>
  <c r="C89" i="1"/>
  <c r="L88" i="1"/>
  <c r="J88" i="1"/>
  <c r="C88" i="1"/>
  <c r="L87" i="1"/>
  <c r="J87" i="1"/>
  <c r="C87" i="1"/>
  <c r="L86" i="1"/>
  <c r="J86" i="1"/>
  <c r="C86" i="1"/>
  <c r="L85" i="1"/>
  <c r="J85" i="1"/>
  <c r="C85" i="1"/>
  <c r="L84" i="1"/>
  <c r="J84" i="1"/>
  <c r="C84" i="1"/>
  <c r="L83" i="1"/>
  <c r="J83" i="1"/>
  <c r="C83" i="1"/>
  <c r="L82" i="1"/>
  <c r="J82" i="1"/>
  <c r="C82" i="1"/>
  <c r="L81" i="1"/>
  <c r="J81" i="1"/>
  <c r="C81" i="1"/>
  <c r="L80" i="1"/>
  <c r="J80" i="1"/>
  <c r="C80" i="1"/>
  <c r="L79" i="1"/>
  <c r="J79" i="1"/>
  <c r="C79" i="1"/>
  <c r="L78" i="1"/>
  <c r="J78" i="1"/>
  <c r="C78" i="1"/>
  <c r="L77" i="1"/>
  <c r="J77" i="1"/>
  <c r="C77" i="1"/>
  <c r="L76" i="1"/>
  <c r="J76" i="1"/>
  <c r="C76" i="1"/>
  <c r="L75" i="1"/>
  <c r="J75" i="1"/>
  <c r="C75" i="1"/>
  <c r="L74" i="1"/>
  <c r="J74" i="1"/>
  <c r="C74" i="1"/>
  <c r="L73" i="1"/>
  <c r="J73" i="1"/>
  <c r="C73" i="1"/>
  <c r="L72" i="1"/>
  <c r="J72" i="1"/>
  <c r="C72" i="1"/>
  <c r="L71" i="1"/>
  <c r="J71" i="1"/>
  <c r="C71" i="1"/>
  <c r="L70" i="1"/>
  <c r="J70" i="1"/>
  <c r="C70" i="1"/>
  <c r="L69" i="1"/>
  <c r="J69" i="1"/>
  <c r="C69" i="1"/>
  <c r="L68" i="1"/>
  <c r="J68" i="1"/>
  <c r="C68" i="1"/>
  <c r="L67" i="1"/>
  <c r="J67" i="1"/>
  <c r="C67" i="1"/>
  <c r="L66" i="1"/>
  <c r="J66" i="1"/>
  <c r="C66" i="1"/>
  <c r="L65" i="1"/>
  <c r="J65" i="1"/>
  <c r="C65" i="1"/>
  <c r="L64" i="1"/>
  <c r="J64" i="1"/>
  <c r="C64" i="1"/>
  <c r="L63" i="1"/>
  <c r="J63" i="1"/>
  <c r="C63" i="1"/>
  <c r="L62" i="1"/>
  <c r="J62" i="1"/>
  <c r="C62" i="1"/>
  <c r="L61" i="1"/>
  <c r="J61" i="1"/>
  <c r="C61" i="1"/>
  <c r="L60" i="1"/>
  <c r="J60" i="1"/>
  <c r="C60" i="1"/>
  <c r="L59" i="1"/>
  <c r="J59" i="1"/>
  <c r="C59" i="1"/>
  <c r="L58" i="1"/>
  <c r="J58" i="1"/>
  <c r="C58" i="1"/>
  <c r="L57" i="1"/>
  <c r="J57" i="1"/>
  <c r="C57" i="1"/>
  <c r="L56" i="1"/>
  <c r="J56" i="1"/>
  <c r="C56" i="1"/>
  <c r="L55" i="1"/>
  <c r="J55" i="1"/>
  <c r="C55" i="1"/>
  <c r="L54" i="1"/>
  <c r="J54" i="1"/>
  <c r="C54" i="1"/>
  <c r="L53" i="1"/>
  <c r="J53" i="1"/>
  <c r="C53" i="1"/>
  <c r="L52" i="1"/>
  <c r="J52" i="1"/>
  <c r="C52" i="1"/>
  <c r="L51" i="1"/>
  <c r="J51" i="1"/>
  <c r="C51" i="1"/>
  <c r="L50" i="1"/>
  <c r="J50" i="1"/>
  <c r="C50" i="1"/>
  <c r="L49" i="1"/>
  <c r="J49" i="1"/>
  <c r="C49" i="1"/>
  <c r="L48" i="1"/>
  <c r="J48" i="1"/>
  <c r="C48" i="1"/>
  <c r="L47" i="1"/>
  <c r="J47" i="1"/>
  <c r="C47" i="1"/>
  <c r="L46" i="1"/>
  <c r="J46" i="1"/>
  <c r="C46" i="1"/>
  <c r="L45" i="1"/>
  <c r="J45" i="1"/>
  <c r="C45" i="1"/>
  <c r="L44" i="1"/>
  <c r="J44" i="1"/>
  <c r="C44" i="1"/>
  <c r="L43" i="1"/>
  <c r="J43" i="1"/>
  <c r="C43" i="1"/>
  <c r="L42" i="1"/>
  <c r="J42" i="1"/>
  <c r="C42" i="1"/>
  <c r="L41" i="1"/>
  <c r="J41" i="1"/>
  <c r="C41" i="1"/>
  <c r="L40" i="1"/>
  <c r="J40" i="1"/>
  <c r="C40" i="1"/>
  <c r="L39" i="1"/>
  <c r="J39" i="1"/>
  <c r="C39" i="1"/>
  <c r="L38" i="1"/>
  <c r="J38" i="1"/>
  <c r="C38" i="1"/>
  <c r="L37" i="1"/>
  <c r="J37" i="1"/>
  <c r="C37" i="1"/>
  <c r="L36" i="1"/>
  <c r="J36" i="1"/>
  <c r="C36" i="1"/>
  <c r="L35" i="1"/>
  <c r="J35" i="1"/>
  <c r="C35" i="1"/>
  <c r="L34" i="1"/>
  <c r="J34" i="1"/>
  <c r="C34" i="1"/>
  <c r="L33" i="1"/>
  <c r="J33" i="1"/>
  <c r="C33" i="1"/>
  <c r="L32" i="1"/>
  <c r="J32" i="1"/>
  <c r="C32" i="1"/>
  <c r="L31" i="1"/>
  <c r="J31" i="1"/>
  <c r="C31" i="1"/>
  <c r="L30" i="1"/>
  <c r="J30" i="1"/>
  <c r="C30" i="1"/>
  <c r="L29" i="1"/>
  <c r="J29" i="1"/>
  <c r="C29" i="1"/>
  <c r="L28" i="1"/>
  <c r="J28" i="1"/>
  <c r="C28" i="1"/>
  <c r="L27" i="1"/>
  <c r="J27" i="1"/>
  <c r="C27" i="1"/>
  <c r="L26" i="1"/>
  <c r="J26" i="1"/>
  <c r="C26" i="1"/>
  <c r="L25" i="1"/>
  <c r="J25" i="1"/>
  <c r="C25" i="1"/>
  <c r="L24" i="1"/>
  <c r="J24" i="1"/>
  <c r="C24" i="1"/>
  <c r="L23" i="1"/>
  <c r="J23" i="1"/>
  <c r="C23" i="1"/>
  <c r="L22" i="1"/>
  <c r="J22" i="1"/>
  <c r="C22" i="1"/>
  <c r="L21" i="1"/>
  <c r="J21" i="1"/>
  <c r="C21" i="1"/>
  <c r="L20" i="1"/>
  <c r="J20" i="1"/>
  <c r="C20" i="1"/>
  <c r="L19" i="1"/>
  <c r="J19" i="1"/>
  <c r="C19" i="1"/>
  <c r="L18" i="1"/>
  <c r="J18" i="1"/>
  <c r="C18" i="1"/>
  <c r="L17" i="1"/>
  <c r="J17" i="1"/>
  <c r="C17" i="1"/>
  <c r="L16" i="1"/>
  <c r="J16" i="1"/>
  <c r="C16" i="1"/>
  <c r="L15" i="1"/>
  <c r="J15" i="1"/>
  <c r="C15" i="1"/>
  <c r="L14" i="1"/>
  <c r="J14" i="1"/>
  <c r="C14" i="1"/>
  <c r="L13" i="1"/>
  <c r="J13" i="1"/>
  <c r="C13" i="1"/>
  <c r="L12" i="1"/>
  <c r="J12" i="1"/>
  <c r="C12" i="1"/>
  <c r="L11" i="1"/>
  <c r="J11" i="1"/>
  <c r="C11" i="1"/>
  <c r="L10" i="1"/>
  <c r="J10" i="1"/>
  <c r="C10" i="1"/>
  <c r="L9" i="1"/>
  <c r="J9" i="1"/>
  <c r="C9" i="1"/>
  <c r="L8" i="1"/>
  <c r="J8" i="1"/>
  <c r="C8" i="1"/>
  <c r="L7" i="1"/>
  <c r="J7" i="1"/>
  <c r="C7" i="1"/>
  <c r="A1" i="1"/>
  <c r="CJ12" i="2" l="1"/>
  <c r="CN13" i="2"/>
  <c r="AE14" i="2"/>
  <c r="BN14" i="2"/>
  <c r="BV16" i="2"/>
  <c r="C6" i="2"/>
  <c r="Y11" i="2"/>
  <c r="Y12" i="2"/>
  <c r="CH17" i="2"/>
  <c r="V10" i="2"/>
  <c r="CJ11" i="2"/>
  <c r="CM12" i="2"/>
  <c r="BO13" i="2"/>
  <c r="CI17" i="2"/>
  <c r="CE7" i="2"/>
  <c r="CH8" i="2"/>
  <c r="W9" i="2"/>
  <c r="X10" i="2"/>
  <c r="AC11" i="2"/>
  <c r="AD12" i="2"/>
  <c r="BQ13" i="2"/>
  <c r="CE16" i="2"/>
  <c r="R17" i="2"/>
  <c r="CB15" i="2"/>
  <c r="CJ8" i="2"/>
  <c r="Y9" i="2"/>
  <c r="CD6" i="2"/>
  <c r="CH7" i="2"/>
  <c r="Y8" i="2"/>
  <c r="AB9" i="2"/>
  <c r="CM9" i="2"/>
  <c r="AB10" i="2"/>
  <c r="AF11" i="2"/>
  <c r="BQ12" i="2"/>
  <c r="BV13" i="2"/>
  <c r="BY14" i="2"/>
  <c r="CC15" i="2"/>
  <c r="U16" i="2"/>
  <c r="T17" i="2"/>
  <c r="CM17" i="2"/>
  <c r="CG7" i="2"/>
  <c r="S6" i="2"/>
  <c r="CJ7" i="2"/>
  <c r="CM8" i="2"/>
  <c r="BN9" i="2"/>
  <c r="BP11" i="2"/>
  <c r="BS12" i="2"/>
  <c r="BW13" i="2"/>
  <c r="BZ14" i="2"/>
  <c r="X16" i="2"/>
  <c r="CI16" i="2"/>
  <c r="W6" i="2"/>
  <c r="CG6" i="2"/>
  <c r="Z7" i="2"/>
  <c r="CK7" i="2"/>
  <c r="CN8" i="2"/>
  <c r="BN10" i="2"/>
  <c r="BQ11" i="2"/>
  <c r="BT12" i="2"/>
  <c r="BX13" i="2"/>
  <c r="I14" i="2"/>
  <c r="CA14" i="2"/>
  <c r="CF15" i="2"/>
  <c r="Z16" i="2"/>
  <c r="CQ9" i="2"/>
  <c r="BU12" i="2"/>
  <c r="BZ13" i="2"/>
  <c r="CC14" i="2"/>
  <c r="CG15" i="2"/>
  <c r="F11" i="3"/>
  <c r="F17" i="3" s="1"/>
  <c r="CH6" i="2"/>
  <c r="BQ10" i="2"/>
  <c r="BT11" i="2"/>
  <c r="BW12" i="2"/>
  <c r="CD14" i="2"/>
  <c r="CI15" i="2"/>
  <c r="AD16" i="2"/>
  <c r="BR17" i="2"/>
  <c r="G6" i="2"/>
  <c r="BO7" i="2"/>
  <c r="CN7" i="2"/>
  <c r="CK6" i="2"/>
  <c r="BQ7" i="2"/>
  <c r="BT8" i="2"/>
  <c r="BR10" i="2"/>
  <c r="I11" i="2"/>
  <c r="CF14" i="2"/>
  <c r="BS17" i="2"/>
  <c r="BN6" i="2"/>
  <c r="BT10" i="2"/>
  <c r="BO16" i="2"/>
  <c r="CR15" i="2"/>
  <c r="BP16" i="2"/>
  <c r="BV17" i="2"/>
  <c r="BS16" i="2"/>
  <c r="CM13" i="2"/>
  <c r="CP14" i="2"/>
  <c r="BP15" i="2"/>
  <c r="BZ10" i="2"/>
  <c r="CP10" i="2"/>
  <c r="CC11" i="2"/>
  <c r="BP12" i="2"/>
  <c r="CF12" i="2"/>
  <c r="BS13" i="2"/>
  <c r="CI13" i="2"/>
  <c r="BV14" i="2"/>
  <c r="CL14" i="2"/>
  <c r="BY15" i="2"/>
  <c r="CO15" i="2"/>
  <c r="Q6" i="2"/>
  <c r="D7" i="2"/>
  <c r="T7" i="2"/>
  <c r="G8" i="2"/>
  <c r="W8" i="2"/>
  <c r="J9" i="2"/>
  <c r="Z9" i="2"/>
  <c r="BP6" i="2"/>
  <c r="CF6" i="2"/>
  <c r="BS7" i="2"/>
  <c r="CI7" i="2"/>
  <c r="BV8" i="2"/>
  <c r="CL8" i="2"/>
  <c r="BY9" i="2"/>
  <c r="CO9" i="2"/>
  <c r="CB10" i="2"/>
  <c r="CR10" i="2"/>
  <c r="BO11" i="2"/>
  <c r="CE11" i="2"/>
  <c r="BR12" i="2"/>
  <c r="CH12" i="2"/>
  <c r="BU13" i="2"/>
  <c r="CK13" i="2"/>
  <c r="BX14" i="2"/>
  <c r="CN14" i="2"/>
  <c r="CA15" i="2"/>
  <c r="CQ15" i="2"/>
  <c r="BN16" i="2"/>
  <c r="CD16" i="2"/>
  <c r="BQ17" i="2"/>
  <c r="CG17" i="2"/>
  <c r="BT6" i="2"/>
  <c r="CJ6" i="2"/>
  <c r="BW7" i="2"/>
  <c r="CM7" i="2"/>
  <c r="BZ8" i="2"/>
  <c r="CP8" i="2"/>
  <c r="CC9" i="2"/>
  <c r="BP10" i="2"/>
  <c r="CF10" i="2"/>
  <c r="BS11" i="2"/>
  <c r="CI11" i="2"/>
  <c r="BV12" i="2"/>
  <c r="CL12" i="2"/>
  <c r="BY13" i="2"/>
  <c r="CO13" i="2"/>
  <c r="CB14" i="2"/>
  <c r="CR14" i="2"/>
  <c r="BO15" i="2"/>
  <c r="CE15" i="2"/>
  <c r="BR16" i="2"/>
  <c r="CH16" i="2"/>
  <c r="BU17" i="2"/>
  <c r="CK17" i="2"/>
  <c r="BW6" i="2"/>
  <c r="CM6" i="2"/>
  <c r="BZ7" i="2"/>
  <c r="CP7" i="2"/>
  <c r="CC8" i="2"/>
  <c r="BP9" i="2"/>
  <c r="CF9" i="2"/>
  <c r="BS10" i="2"/>
  <c r="CI10" i="2"/>
  <c r="BV11" i="2"/>
  <c r="CL11" i="2"/>
  <c r="BY12" i="2"/>
  <c r="CO12" i="2"/>
  <c r="CB13" i="2"/>
  <c r="CR13" i="2"/>
  <c r="BO14" i="2"/>
  <c r="CE14" i="2"/>
  <c r="BR15" i="2"/>
  <c r="B14" i="3" s="1"/>
  <c r="CH15" i="2"/>
  <c r="BU16" i="2"/>
  <c r="CK16" i="2"/>
  <c r="BX17" i="2"/>
  <c r="CN17" i="2"/>
  <c r="BY6" i="2"/>
  <c r="CO6" i="2"/>
  <c r="CB7" i="2"/>
  <c r="CR7" i="2"/>
  <c r="BO8" i="2"/>
  <c r="C7" i="3" s="1"/>
  <c r="CE8" i="2"/>
  <c r="BR9" i="2"/>
  <c r="B8" i="3" s="1"/>
  <c r="CH9" i="2"/>
  <c r="BU10" i="2"/>
  <c r="CK10" i="2"/>
  <c r="BX11" i="2"/>
  <c r="CN11" i="2"/>
  <c r="CA12" i="2"/>
  <c r="CQ12" i="2"/>
  <c r="BN13" i="2"/>
  <c r="CD13" i="2"/>
  <c r="BQ14" i="2"/>
  <c r="CG14" i="2"/>
  <c r="BT15" i="2"/>
  <c r="CJ15" i="2"/>
  <c r="BW16" i="2"/>
  <c r="CM16" i="2"/>
  <c r="BZ17" i="2"/>
  <c r="CP17" i="2"/>
  <c r="CA6" i="2"/>
  <c r="CQ6" i="2"/>
  <c r="BN7" i="2"/>
  <c r="CD7" i="2"/>
  <c r="BQ8" i="2"/>
  <c r="CG8" i="2"/>
  <c r="BT9" i="2"/>
  <c r="CJ9" i="2"/>
  <c r="BW10" i="2"/>
  <c r="CM10" i="2"/>
  <c r="BZ11" i="2"/>
  <c r="CP11" i="2"/>
  <c r="CC12" i="2"/>
  <c r="BP13" i="2"/>
  <c r="CF13" i="2"/>
  <c r="BS14" i="2"/>
  <c r="CI14" i="2"/>
  <c r="BV15" i="2"/>
  <c r="CL15" i="2"/>
  <c r="BY16" i="2"/>
  <c r="CO16" i="2"/>
  <c r="CB17" i="2"/>
  <c r="CR17" i="2"/>
  <c r="B11" i="3" l="1"/>
  <c r="C10" i="3"/>
  <c r="C14" i="3"/>
  <c r="D14" i="3" s="1"/>
  <c r="B10" i="3"/>
  <c r="C16" i="3"/>
  <c r="C8" i="3"/>
  <c r="C11" i="3"/>
  <c r="D11" i="3" s="1"/>
  <c r="C5" i="3"/>
  <c r="C9" i="3"/>
  <c r="D8" i="3"/>
  <c r="B13" i="3"/>
  <c r="B5" i="3"/>
  <c r="D5" i="3" s="1"/>
  <c r="B16" i="3"/>
  <c r="D16" i="3" s="1"/>
  <c r="B7" i="3"/>
  <c r="D7" i="3" s="1"/>
  <c r="B9" i="3"/>
  <c r="D9" i="3" s="1"/>
  <c r="C12" i="3"/>
  <c r="D12" i="3" s="1"/>
  <c r="B12" i="3"/>
  <c r="C6" i="3"/>
  <c r="D6" i="3" s="1"/>
  <c r="B6" i="3"/>
  <c r="C15" i="3"/>
  <c r="D15" i="3" s="1"/>
  <c r="B15" i="3"/>
  <c r="C13" i="3"/>
  <c r="D13" i="3" l="1"/>
  <c r="D10" i="3"/>
  <c r="C17" i="3"/>
  <c r="D17" i="3" s="1"/>
  <c r="B17" i="3"/>
</calcChain>
</file>

<file path=xl/sharedStrings.xml><?xml version="1.0" encoding="utf-8"?>
<sst xmlns="http://schemas.openxmlformats.org/spreadsheetml/2006/main" count="96" uniqueCount="69">
  <si>
    <t>Trag jede Buchung in eine eigene Zeile ein. Weiße Felder füllst du aus, graue rechnet die Tabelle selbst.</t>
  </si>
  <si>
    <t>besoo.de</t>
  </si>
  <si>
    <t>Die ersten vier Zeilen sind erfundene Beispiele. Lösch einfach ihren Inhalt und schreib deine eigenen Buchungen hinein.</t>
  </si>
  <si>
    <t>Erstellt von besoo.de</t>
  </si>
  <si>
    <t>Anreise</t>
  </si>
  <si>
    <t>Abreise</t>
  </si>
  <si>
    <t>Nächte</t>
  </si>
  <si>
    <t>Gast</t>
  </si>
  <si>
    <t>Personen</t>
  </si>
  <si>
    <t>Buchungsweg</t>
  </si>
  <si>
    <t>Status</t>
  </si>
  <si>
    <t>Preis</t>
  </si>
  <si>
    <t>Anzahlung erhalten</t>
  </si>
  <si>
    <t>Noch offen</t>
  </si>
  <si>
    <t>Notiz</t>
  </si>
  <si>
    <t>Prüfung</t>
  </si>
  <si>
    <t>Familie Petersen</t>
  </si>
  <si>
    <t>Eigene Anfrage per Mail</t>
  </si>
  <si>
    <t>Gebucht</t>
  </si>
  <si>
    <t>Restzahlung bis 10.06.</t>
  </si>
  <si>
    <t>Anne Brandt</t>
  </si>
  <si>
    <t>Booking.com</t>
  </si>
  <si>
    <t>Wir selbst</t>
  </si>
  <si>
    <t>Eigennutzung</t>
  </si>
  <si>
    <t>Familie Yilmaz</t>
  </si>
  <si>
    <t>Telefon</t>
  </si>
  <si>
    <t>Anfrage</t>
  </si>
  <si>
    <t>Angebot geschickt, Antwort offen</t>
  </si>
  <si>
    <t>Hier trägst du nichts ein. Das Blatt füllt sich aus dem Blatt „Buchungen“.</t>
  </si>
  <si>
    <t>Gesperrt</t>
  </si>
  <si>
    <t>Überschneidung</t>
  </si>
  <si>
    <t>Monat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</si>
  <si>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</si>
  <si>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</si>
  <si>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</si>
  <si>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</si>
  <si>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</si>
  <si>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</si>
  <si>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</si>
  <si>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</si>
  <si>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</si>
  <si>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</si>
  <si>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</si>
  <si>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</si>
  <si>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Eine farbige Zelle steht für die Nacht ab diesem Tag. Eine Zelle ohne Farbe ist frei, auch wenn dort „Ab“ steht.</t>
  </si>
  <si>
    <t>An = Anreise, Ab = Abreise, W = Wechseltag (Abreise und Anreise am selben Tag). Leicht graue Zellen sind Samstage und Sonntage.</t>
  </si>
  <si>
    <t>Rot heißt: Zwei Buchungen überschneiden sich, oder bei einer Buchung fehlt der Status. Das Blatt „Buchungen“ zeigt dir, welche es ist.</t>
  </si>
  <si>
    <t>Hier trägst du nichts ein. Es zählt nur der Status „Gebucht“.</t>
  </si>
  <si>
    <t>Gebuchte Nächte</t>
  </si>
  <si>
    <t>Eigennutzung und Sperren</t>
  </si>
  <si>
    <t>Auslastung</t>
  </si>
  <si>
    <t>Einnahmen</t>
  </si>
  <si>
    <t>Davon noch offen</t>
  </si>
  <si>
    <t>Jahr</t>
  </si>
  <si>
    <t>Auslastung = gebuchte Nächte geteilt durch alle Nächte ohne Eigennutzung und Sperren.</t>
  </si>
  <si>
    <t>Die Nächte zählen in dem Monat, in dem sie liegen. Einnahmen und offene Beträge zählen vollständig im Monat der Anreise.</t>
  </si>
  <si>
    <t>Einstellungen</t>
  </si>
  <si>
    <t>Trag hier den Namen deiner Wohnung und das Jahr ein.</t>
  </si>
  <si>
    <t>Wohnung</t>
  </si>
  <si>
    <t>Meine Ferienwohnung</t>
  </si>
  <si>
    <t>Buchungswege</t>
  </si>
  <si>
    <t>Diese Liste erscheint im Blatt „Buchungen“ zur Auswahl. Du kannst sie ändern und ergänzen.</t>
  </si>
  <si>
    <t>Eigene Website</t>
  </si>
  <si>
    <t>Vrbo</t>
  </si>
  <si>
    <t>Tourismusorganisation</t>
  </si>
  <si>
    <t>Stammgast</t>
  </si>
  <si>
    <t>Weitere Wohnung</t>
  </si>
  <si>
    <t>Diese Vorlage ist für genau eine Wohnung gedacht. Für eine zweite Wohnung kopierst du die Datei.</t>
  </si>
  <si>
    <t>Einen gemeinsamen Überblick und eine Warnung über beide Wohnungen hinweg gibt es dann nicht.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</si>
</sst>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.mm\.yyyy"/>
    <numFmt numFmtId="166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</font>
    <font>
      <sz val="10"/>
      <color rgb="FF6B7280"/>
      <name val="Arial"/>
    </font>
    <font>
      <b/>
      <sz val="10"/>
      <name val="Arial"/>
    </font>
    <font>
      <sz val="10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b/>
      <sz val="8"/>
      <name val="Arial"/>
    </font>
    <font>
      <sz val="7"/>
      <name val="Arial"/>
    </font>
    <font>
      <sz val="9"/>
      <color rgb="FF6B7280"/>
      <name val="Arial"/>
    </font>
    <font>
      <u/>
      <sz val="9"/>
      <color rgb="FF0D766E"/>
      <name val="Arial"/>
    </font>
  </fonts>
  <fills count="9">
    <fill>
      <patternFill patternType="none"/>
    </fill>
    <fill>
      <patternFill patternType="gray125"/>
    </fill>
    <fill>
      <patternFill patternType="solid">
        <fgColor rgb="FFE6F1F0"/>
        <bgColor rgb="FFE6F1F0"/>
      </patternFill>
    </fill>
    <fill>
      <patternFill patternType="solid">
        <fgColor rgb="FFF1F3F4"/>
        <bgColor rgb="FFF1F3F4"/>
      </patternFill>
    </fill>
    <fill>
      <patternFill patternType="solid">
        <fgColor rgb="FF0D766E"/>
        <bgColor rgb="FF0D766E"/>
      </patternFill>
    </fill>
    <fill>
      <patternFill patternType="solid">
        <fgColor rgb="FFF4C95D"/>
        <bgColor rgb="FFF4C95D"/>
      </patternFill>
    </fill>
    <fill>
      <patternFill patternType="solid">
        <fgColor rgb="FF8FA3BF"/>
        <bgColor rgb="FF8FA3BF"/>
      </patternFill>
    </fill>
    <fill>
      <patternFill patternType="solid">
        <fgColor rgb="FF6B7280"/>
        <bgColor rgb="FF6B7280"/>
      </patternFill>
    </fill>
    <fill>
      <patternFill patternType="solid">
        <fgColor rgb="FFD92D20"/>
        <bgColor rgb="FFD92D20"/>
      </patternFill>
    </fill>
  </fills>
  <borders count="2">
    <border>
      <left/>
      <right/>
      <top/>
      <bottom/>
      <diagonal/>
    </border>
    <border>
      <left style="thin">
        <color rgb="FFD5DADD"/>
      </left>
      <right style="thin">
        <color rgb="FFD5DADD"/>
      </right>
      <top style="thin">
        <color rgb="FFD5DADD"/>
      </top>
      <bottom style="thin">
        <color rgb="FFD5DADD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10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6" fontId="4" fillId="0" borderId="1" xfId="0" applyNumberFormat="1" applyFont="1" applyBorder="1"/>
    <xf numFmtId="166" fontId="4" fillId="3" borderId="1" xfId="0" applyNumberFormat="1" applyFont="1" applyFill="1" applyBorder="1"/>
    <xf numFmtId="0" fontId="4" fillId="3" borderId="1" xfId="0" applyFont="1" applyFill="1" applyBorder="1"/>
    <xf numFmtId="0" fontId="3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Border="1"/>
    <xf numFmtId="9" fontId="4" fillId="0" borderId="1" xfId="0" applyNumberFormat="1" applyFont="1" applyBorder="1"/>
    <xf numFmtId="9" fontId="3" fillId="2" borderId="1" xfId="0" applyNumberFormat="1" applyFont="1" applyFill="1" applyBorder="1"/>
    <xf numFmtId="166" fontId="3" fillId="2" borderId="1" xfId="0" applyNumberFormat="1" applyFont="1" applyFill="1" applyBorder="1"/>
    <xf numFmtId="0" fontId="3" fillId="0" borderId="0" xfId="0" applyFont="1"/>
    <xf numFmtId="0" fontId="4" fillId="0" borderId="1" xfId="0" applyFont="1" applyBorder="1" applyAlignment="1">
      <alignment horizontal="left"/>
    </xf>
    <xf numFmtId="0" fontId="5" fillId="8" borderId="0" xfId="0" applyFont="1" applyFill="1" applyAlignment="1">
      <alignment horizontal="center" vertical="center"/>
    </xf>
    <xf numFmtId="0" fontId="0" fillId="0" borderId="0" xfId="0"/>
    <xf numFmtId="0" fontId="6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0" fillId="0" borderId="0" xfId="0" applyFont="1"/>
    <xf numFmtId="0" fontId="5" fillId="7" borderId="0" xfId="0" applyFont="1" applyFill="1" applyAlignment="1">
      <alignment horizontal="center" vertical="center"/>
    </xf>
  </cellXfs>
  <cellStyles count="1">
    <cellStyle name="Standard" xfId="0" builtinId="0"/>
  </cellStyles>
  <dxfs count="10">
    <dxf>
      <fill>
        <patternFill patternType="solid">
          <fgColor rgb="FFEEF2F3"/>
          <bgColor rgb="FFEEF2F3"/>
        </patternFill>
      </fill>
    </dxf>
    <dxf>
      <font>
        <color rgb="FFFFFFFF"/>
      </font>
      <fill>
        <patternFill patternType="solid">
          <fgColor rgb="FF6B7280"/>
          <bgColor rgb="FF6B7280"/>
        </patternFill>
      </fill>
    </dxf>
    <dxf>
      <font>
        <color rgb="FF000000"/>
      </font>
      <fill>
        <patternFill patternType="solid">
          <fgColor rgb="FF8FA3BF"/>
          <bgColor rgb="FF8FA3BF"/>
        </patternFill>
      </fill>
    </dxf>
    <dxf>
      <font>
        <color rgb="FF000000"/>
      </font>
      <fill>
        <patternFill patternType="solid">
          <fgColor rgb="FFF4C95D"/>
          <bgColor rgb="FFF4C95D"/>
        </patternFill>
      </fill>
    </dxf>
    <dxf>
      <font>
        <color rgb="FFFFFFFF"/>
      </font>
      <fill>
        <patternFill patternType="solid">
          <fgColor rgb="FF0D766E"/>
          <bgColor rgb="FF0D766E"/>
        </patternFill>
      </fill>
    </dxf>
    <dxf>
      <font>
        <color rgb="FFFFFFFF"/>
      </font>
      <fill>
        <patternFill patternType="solid">
          <fgColor rgb="FFD92D20"/>
          <bgColor rgb="FFD92D20"/>
        </patternFill>
      </fill>
    </dxf>
    <dxf>
      <font>
        <color rgb="FF000000"/>
      </font>
      <fill>
        <patternFill patternType="solid">
          <fgColor rgb="FFC9CED3"/>
          <bgColor rgb="FFC9CED3"/>
        </patternFill>
      </fill>
    </dxf>
    <dxf>
      <font>
        <strike/>
        <color rgb="FF9AA3AB"/>
      </font>
    </dxf>
    <dxf>
      <font>
        <b/>
        <color rgb="FFFFFFFF"/>
      </font>
      <fill>
        <patternFill patternType="solid">
          <fgColor rgb="FFD92D20"/>
          <bgColor rgb="FFD92D20"/>
        </patternFill>
      </fill>
    </dxf>
    <dxf>
      <font>
        <color rgb="FF0D766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133350</xdr:rowOff>
    </xdr:from>
    <xdr:ext cx="10668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0</xdr:colOff>
      <xdr:row>0</xdr:row>
      <xdr:rowOff>133350</xdr:rowOff>
    </xdr:from>
    <xdr:ext cx="10668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133350</xdr:rowOff>
    </xdr:from>
    <xdr:ext cx="10668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133350</xdr:rowOff>
    </xdr:from>
    <xdr:ext cx="10668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esoo.d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besoo.de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besoo.d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besoo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6"/>
  <sheetViews>
    <sheetView showGridLines="0" tabSelected="1" workbookViewId="0">
      <pane ySplit="6" topLeftCell="A7" activePane="bottomLeft" state="frozen"/>
      <selection pane="bottomLeft"/>
    </sheetView>
  </sheetViews>
  <sheetFormatPr baseColWidth="10" defaultColWidth="9.140625" defaultRowHeight="15" x14ac:dyDescent="0.25"/>
  <cols>
    <col min="1" max="2" width="12" customWidth="1"/>
    <col min="3" max="3" width="10" customWidth="1"/>
    <col min="4" max="4" width="24" customWidth="1"/>
    <col min="5" max="5" width="12" customWidth="1"/>
    <col min="6" max="6" width="24" customWidth="1"/>
    <col min="7" max="7" width="14" customWidth="1"/>
    <col min="8" max="9" width="12" customWidth="1"/>
    <col min="10" max="10" width="14" customWidth="1"/>
    <col min="11" max="11" width="32" customWidth="1"/>
    <col min="12" max="12" width="18" customWidth="1"/>
  </cols>
  <sheetData>
    <row r="1" spans="1:12" ht="39" customHeight="1" x14ac:dyDescent="0.25">
      <c r="A1" s="1" t="str">
        <f>"Buchungen: "&amp;Einstellungen!$B$4</f>
        <v>Buchungen: Meine Ferienwohnung</v>
      </c>
    </row>
    <row r="2" spans="1:12" x14ac:dyDescent="0.25">
      <c r="A2" s="2" t="s">
        <v>0</v>
      </c>
      <c r="H2" s="3" t="s">
        <v>1</v>
      </c>
    </row>
    <row r="3" spans="1:12" x14ac:dyDescent="0.25">
      <c r="A3" s="2" t="s">
        <v>2</v>
      </c>
    </row>
    <row r="4" spans="1:12" x14ac:dyDescent="0.25">
      <c r="A4" s="4" t="s">
        <v>3</v>
      </c>
    </row>
    <row r="6" spans="1:12" ht="30" customHeight="1" x14ac:dyDescent="0.25">
      <c r="A6" s="5" t="s">
        <v>4</v>
      </c>
      <c r="B6" s="5" t="s">
        <v>5</v>
      </c>
      <c r="C6" s="5" t="s">
        <v>6</v>
      </c>
      <c r="D6" s="6" t="s">
        <v>7</v>
      </c>
      <c r="E6" s="5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</row>
    <row r="7" spans="1:12" x14ac:dyDescent="0.25">
      <c r="A7" s="7">
        <v>46578</v>
      </c>
      <c r="B7" s="7">
        <v>46585</v>
      </c>
      <c r="C7" s="8">
        <f t="shared" ref="C7:C38" si="0">IF(AND(ISNUMBER(A7),ISNUMBER(B7)),IF(B7&gt;A7,B7-A7,""),"")</f>
        <v>7</v>
      </c>
      <c r="D7" s="9" t="s">
        <v>16</v>
      </c>
      <c r="E7" s="10">
        <v>4</v>
      </c>
      <c r="F7" s="9" t="s">
        <v>17</v>
      </c>
      <c r="G7" s="9" t="s">
        <v>18</v>
      </c>
      <c r="H7" s="11">
        <v>1120</v>
      </c>
      <c r="I7" s="11">
        <v>336</v>
      </c>
      <c r="J7" s="12">
        <f t="shared" ref="J7:J38" si="1">IF(OR(H7="",G7&lt;&gt;"Gebucht"),"",H7-N(I7))</f>
        <v>784</v>
      </c>
      <c r="K7" s="9" t="s">
        <v>19</v>
      </c>
      <c r="L7" s="13" t="str">
        <f t="shared" ref="L7:L38" si="2">IF(AND(A7="",B7=""),"",IF(OR(A7="",B7=""),"Datum fehlt",IF(B7&lt;=A7,"Abreise prüfen",IF(G7="","Status fehlt",IF(G7="Storniert","",IF(COUNTIFS($A$7:$A$206,"&lt;"&amp;B7,$B$7:$B$206,"&gt;"&amp;A7,$G$7:$G$206,"&lt;&gt;Storniert")&gt;1,"Überschneidung","ok"))))))</f>
        <v>ok</v>
      </c>
    </row>
    <row r="8" spans="1:12" x14ac:dyDescent="0.25">
      <c r="A8" s="7">
        <v>46585</v>
      </c>
      <c r="B8" s="7">
        <v>46592</v>
      </c>
      <c r="C8" s="8">
        <f t="shared" si="0"/>
        <v>7</v>
      </c>
      <c r="D8" s="9" t="s">
        <v>20</v>
      </c>
      <c r="E8" s="10">
        <v>2</v>
      </c>
      <c r="F8" s="9" t="s">
        <v>21</v>
      </c>
      <c r="G8" s="9" t="s">
        <v>18</v>
      </c>
      <c r="H8" s="11">
        <v>980</v>
      </c>
      <c r="I8" s="11">
        <v>980</v>
      </c>
      <c r="J8" s="12">
        <f t="shared" si="1"/>
        <v>0</v>
      </c>
      <c r="K8" s="9"/>
      <c r="L8" s="13" t="str">
        <f t="shared" si="2"/>
        <v>ok</v>
      </c>
    </row>
    <row r="9" spans="1:12" x14ac:dyDescent="0.25">
      <c r="A9" s="7">
        <v>46601</v>
      </c>
      <c r="B9" s="7">
        <v>46604</v>
      </c>
      <c r="C9" s="8">
        <f t="shared" si="0"/>
        <v>3</v>
      </c>
      <c r="D9" s="9" t="s">
        <v>22</v>
      </c>
      <c r="E9" s="10"/>
      <c r="F9" s="9"/>
      <c r="G9" s="9" t="s">
        <v>23</v>
      </c>
      <c r="H9" s="11"/>
      <c r="I9" s="11"/>
      <c r="J9" s="12" t="str">
        <f t="shared" si="1"/>
        <v/>
      </c>
      <c r="K9" s="9"/>
      <c r="L9" s="13" t="str">
        <f t="shared" si="2"/>
        <v>ok</v>
      </c>
    </row>
    <row r="10" spans="1:12" x14ac:dyDescent="0.25">
      <c r="A10" s="7">
        <v>46613</v>
      </c>
      <c r="B10" s="7">
        <v>46620</v>
      </c>
      <c r="C10" s="8">
        <f t="shared" si="0"/>
        <v>7</v>
      </c>
      <c r="D10" s="9" t="s">
        <v>24</v>
      </c>
      <c r="E10" s="10">
        <v>5</v>
      </c>
      <c r="F10" s="9" t="s">
        <v>25</v>
      </c>
      <c r="G10" s="9" t="s">
        <v>26</v>
      </c>
      <c r="H10" s="11">
        <v>1190</v>
      </c>
      <c r="I10" s="11"/>
      <c r="J10" s="12" t="str">
        <f t="shared" si="1"/>
        <v/>
      </c>
      <c r="K10" s="9" t="s">
        <v>27</v>
      </c>
      <c r="L10" s="13" t="str">
        <f t="shared" si="2"/>
        <v>ok</v>
      </c>
    </row>
    <row r="11" spans="1:12" x14ac:dyDescent="0.25">
      <c r="A11" s="7"/>
      <c r="B11" s="7"/>
      <c r="C11" s="8" t="str">
        <f t="shared" si="0"/>
        <v/>
      </c>
      <c r="D11" s="9"/>
      <c r="E11" s="10"/>
      <c r="F11" s="9"/>
      <c r="G11" s="9"/>
      <c r="H11" s="11"/>
      <c r="I11" s="11"/>
      <c r="J11" s="12" t="str">
        <f t="shared" si="1"/>
        <v/>
      </c>
      <c r="K11" s="9"/>
      <c r="L11" s="13" t="str">
        <f t="shared" si="2"/>
        <v/>
      </c>
    </row>
    <row r="12" spans="1:12" x14ac:dyDescent="0.25">
      <c r="A12" s="7"/>
      <c r="B12" s="7"/>
      <c r="C12" s="8" t="str">
        <f t="shared" si="0"/>
        <v/>
      </c>
      <c r="D12" s="9"/>
      <c r="E12" s="10"/>
      <c r="F12" s="9"/>
      <c r="G12" s="9"/>
      <c r="H12" s="11"/>
      <c r="I12" s="11"/>
      <c r="J12" s="12" t="str">
        <f t="shared" si="1"/>
        <v/>
      </c>
      <c r="K12" s="9"/>
      <c r="L12" s="13" t="str">
        <f t="shared" si="2"/>
        <v/>
      </c>
    </row>
    <row r="13" spans="1:12" x14ac:dyDescent="0.25">
      <c r="A13" s="7"/>
      <c r="B13" s="7"/>
      <c r="C13" s="8" t="str">
        <f t="shared" si="0"/>
        <v/>
      </c>
      <c r="D13" s="9"/>
      <c r="E13" s="10"/>
      <c r="F13" s="9"/>
      <c r="G13" s="9"/>
      <c r="H13" s="11"/>
      <c r="I13" s="11"/>
      <c r="J13" s="12" t="str">
        <f t="shared" si="1"/>
        <v/>
      </c>
      <c r="K13" s="9"/>
      <c r="L13" s="13" t="str">
        <f t="shared" si="2"/>
        <v/>
      </c>
    </row>
    <row r="14" spans="1:12" x14ac:dyDescent="0.25">
      <c r="A14" s="7"/>
      <c r="B14" s="7"/>
      <c r="C14" s="8" t="str">
        <f t="shared" si="0"/>
        <v/>
      </c>
      <c r="D14" s="9"/>
      <c r="E14" s="10"/>
      <c r="F14" s="9"/>
      <c r="G14" s="9"/>
      <c r="H14" s="11"/>
      <c r="I14" s="11"/>
      <c r="J14" s="12" t="str">
        <f t="shared" si="1"/>
        <v/>
      </c>
      <c r="K14" s="9"/>
      <c r="L14" s="13" t="str">
        <f t="shared" si="2"/>
        <v/>
      </c>
    </row>
    <row r="15" spans="1:12" x14ac:dyDescent="0.25">
      <c r="A15" s="7"/>
      <c r="B15" s="7"/>
      <c r="C15" s="8" t="str">
        <f t="shared" si="0"/>
        <v/>
      </c>
      <c r="D15" s="9"/>
      <c r="E15" s="10"/>
      <c r="F15" s="9"/>
      <c r="G15" s="9"/>
      <c r="H15" s="11"/>
      <c r="I15" s="11"/>
      <c r="J15" s="12" t="str">
        <f t="shared" si="1"/>
        <v/>
      </c>
      <c r="K15" s="9"/>
      <c r="L15" s="13" t="str">
        <f t="shared" si="2"/>
        <v/>
      </c>
    </row>
    <row r="16" spans="1:12" x14ac:dyDescent="0.25">
      <c r="A16" s="7"/>
      <c r="B16" s="7"/>
      <c r="C16" s="8" t="str">
        <f t="shared" si="0"/>
        <v/>
      </c>
      <c r="D16" s="9"/>
      <c r="E16" s="10"/>
      <c r="F16" s="9"/>
      <c r="G16" s="9"/>
      <c r="H16" s="11"/>
      <c r="I16" s="11"/>
      <c r="J16" s="12" t="str">
        <f t="shared" si="1"/>
        <v/>
      </c>
      <c r="K16" s="9"/>
      <c r="L16" s="13" t="str">
        <f t="shared" si="2"/>
        <v/>
      </c>
    </row>
    <row r="17" spans="1:12" x14ac:dyDescent="0.25">
      <c r="A17" s="7"/>
      <c r="B17" s="7"/>
      <c r="C17" s="8" t="str">
        <f t="shared" si="0"/>
        <v/>
      </c>
      <c r="D17" s="9"/>
      <c r="E17" s="10"/>
      <c r="F17" s="9"/>
      <c r="G17" s="9"/>
      <c r="H17" s="11"/>
      <c r="I17" s="11"/>
      <c r="J17" s="12" t="str">
        <f t="shared" si="1"/>
        <v/>
      </c>
      <c r="K17" s="9"/>
      <c r="L17" s="13" t="str">
        <f t="shared" si="2"/>
        <v/>
      </c>
    </row>
    <row r="18" spans="1:12" x14ac:dyDescent="0.25">
      <c r="A18" s="7"/>
      <c r="B18" s="7"/>
      <c r="C18" s="8" t="str">
        <f t="shared" si="0"/>
        <v/>
      </c>
      <c r="D18" s="9"/>
      <c r="E18" s="10"/>
      <c r="F18" s="9"/>
      <c r="G18" s="9"/>
      <c r="H18" s="11"/>
      <c r="I18" s="11"/>
      <c r="J18" s="12" t="str">
        <f t="shared" si="1"/>
        <v/>
      </c>
      <c r="K18" s="9"/>
      <c r="L18" s="13" t="str">
        <f t="shared" si="2"/>
        <v/>
      </c>
    </row>
    <row r="19" spans="1:12" x14ac:dyDescent="0.25">
      <c r="A19" s="7"/>
      <c r="B19" s="7"/>
      <c r="C19" s="8" t="str">
        <f t="shared" si="0"/>
        <v/>
      </c>
      <c r="D19" s="9"/>
      <c r="E19" s="10"/>
      <c r="F19" s="9"/>
      <c r="G19" s="9"/>
      <c r="H19" s="11"/>
      <c r="I19" s="11"/>
      <c r="J19" s="12" t="str">
        <f t="shared" si="1"/>
        <v/>
      </c>
      <c r="K19" s="9"/>
      <c r="L19" s="13" t="str">
        <f t="shared" si="2"/>
        <v/>
      </c>
    </row>
    <row r="20" spans="1:12" x14ac:dyDescent="0.25">
      <c r="A20" s="7"/>
      <c r="B20" s="7"/>
      <c r="C20" s="8" t="str">
        <f t="shared" si="0"/>
        <v/>
      </c>
      <c r="D20" s="9"/>
      <c r="E20" s="10"/>
      <c r="F20" s="9"/>
      <c r="G20" s="9"/>
      <c r="H20" s="11"/>
      <c r="I20" s="11"/>
      <c r="J20" s="12" t="str">
        <f t="shared" si="1"/>
        <v/>
      </c>
      <c r="K20" s="9"/>
      <c r="L20" s="13" t="str">
        <f t="shared" si="2"/>
        <v/>
      </c>
    </row>
    <row r="21" spans="1:12" x14ac:dyDescent="0.25">
      <c r="A21" s="7"/>
      <c r="B21" s="7"/>
      <c r="C21" s="8" t="str">
        <f t="shared" si="0"/>
        <v/>
      </c>
      <c r="D21" s="9"/>
      <c r="E21" s="10"/>
      <c r="F21" s="9"/>
      <c r="G21" s="9"/>
      <c r="H21" s="11"/>
      <c r="I21" s="11"/>
      <c r="J21" s="12" t="str">
        <f t="shared" si="1"/>
        <v/>
      </c>
      <c r="K21" s="9"/>
      <c r="L21" s="13" t="str">
        <f t="shared" si="2"/>
        <v/>
      </c>
    </row>
    <row r="22" spans="1:12" x14ac:dyDescent="0.25">
      <c r="A22" s="7"/>
      <c r="B22" s="7"/>
      <c r="C22" s="8" t="str">
        <f t="shared" si="0"/>
        <v/>
      </c>
      <c r="D22" s="9"/>
      <c r="E22" s="10"/>
      <c r="F22" s="9"/>
      <c r="G22" s="9"/>
      <c r="H22" s="11"/>
      <c r="I22" s="11"/>
      <c r="J22" s="12" t="str">
        <f t="shared" si="1"/>
        <v/>
      </c>
      <c r="K22" s="9"/>
      <c r="L22" s="13" t="str">
        <f t="shared" si="2"/>
        <v/>
      </c>
    </row>
    <row r="23" spans="1:12" x14ac:dyDescent="0.25">
      <c r="A23" s="7"/>
      <c r="B23" s="7"/>
      <c r="C23" s="8" t="str">
        <f t="shared" si="0"/>
        <v/>
      </c>
      <c r="D23" s="9"/>
      <c r="E23" s="10"/>
      <c r="F23" s="9"/>
      <c r="G23" s="9"/>
      <c r="H23" s="11"/>
      <c r="I23" s="11"/>
      <c r="J23" s="12" t="str">
        <f t="shared" si="1"/>
        <v/>
      </c>
      <c r="K23" s="9"/>
      <c r="L23" s="13" t="str">
        <f t="shared" si="2"/>
        <v/>
      </c>
    </row>
    <row r="24" spans="1:12" x14ac:dyDescent="0.25">
      <c r="A24" s="7"/>
      <c r="B24" s="7"/>
      <c r="C24" s="8" t="str">
        <f t="shared" si="0"/>
        <v/>
      </c>
      <c r="D24" s="9"/>
      <c r="E24" s="10"/>
      <c r="F24" s="9"/>
      <c r="G24" s="9"/>
      <c r="H24" s="11"/>
      <c r="I24" s="11"/>
      <c r="J24" s="12" t="str">
        <f t="shared" si="1"/>
        <v/>
      </c>
      <c r="K24" s="9"/>
      <c r="L24" s="13" t="str">
        <f t="shared" si="2"/>
        <v/>
      </c>
    </row>
    <row r="25" spans="1:12" x14ac:dyDescent="0.25">
      <c r="A25" s="7"/>
      <c r="B25" s="7"/>
      <c r="C25" s="8" t="str">
        <f t="shared" si="0"/>
        <v/>
      </c>
      <c r="D25" s="9"/>
      <c r="E25" s="10"/>
      <c r="F25" s="9"/>
      <c r="G25" s="9"/>
      <c r="H25" s="11"/>
      <c r="I25" s="11"/>
      <c r="J25" s="12" t="str">
        <f t="shared" si="1"/>
        <v/>
      </c>
      <c r="K25" s="9"/>
      <c r="L25" s="13" t="str">
        <f t="shared" si="2"/>
        <v/>
      </c>
    </row>
    <row r="26" spans="1:12" x14ac:dyDescent="0.25">
      <c r="A26" s="7"/>
      <c r="B26" s="7"/>
      <c r="C26" s="8" t="str">
        <f t="shared" si="0"/>
        <v/>
      </c>
      <c r="D26" s="9"/>
      <c r="E26" s="10"/>
      <c r="F26" s="9"/>
      <c r="G26" s="9"/>
      <c r="H26" s="11"/>
      <c r="I26" s="11"/>
      <c r="J26" s="12" t="str">
        <f t="shared" si="1"/>
        <v/>
      </c>
      <c r="K26" s="9"/>
      <c r="L26" s="13" t="str">
        <f t="shared" si="2"/>
        <v/>
      </c>
    </row>
    <row r="27" spans="1:12" x14ac:dyDescent="0.25">
      <c r="A27" s="7"/>
      <c r="B27" s="7"/>
      <c r="C27" s="8" t="str">
        <f t="shared" si="0"/>
        <v/>
      </c>
      <c r="D27" s="9"/>
      <c r="E27" s="10"/>
      <c r="F27" s="9"/>
      <c r="G27" s="9"/>
      <c r="H27" s="11"/>
      <c r="I27" s="11"/>
      <c r="J27" s="12" t="str">
        <f t="shared" si="1"/>
        <v/>
      </c>
      <c r="K27" s="9"/>
      <c r="L27" s="13" t="str">
        <f t="shared" si="2"/>
        <v/>
      </c>
    </row>
    <row r="28" spans="1:12" x14ac:dyDescent="0.25">
      <c r="A28" s="7"/>
      <c r="B28" s="7"/>
      <c r="C28" s="8" t="str">
        <f t="shared" si="0"/>
        <v/>
      </c>
      <c r="D28" s="9"/>
      <c r="E28" s="10"/>
      <c r="F28" s="9"/>
      <c r="G28" s="9"/>
      <c r="H28" s="11"/>
      <c r="I28" s="11"/>
      <c r="J28" s="12" t="str">
        <f t="shared" si="1"/>
        <v/>
      </c>
      <c r="K28" s="9"/>
      <c r="L28" s="13" t="str">
        <f t="shared" si="2"/>
        <v/>
      </c>
    </row>
    <row r="29" spans="1:12" x14ac:dyDescent="0.25">
      <c r="A29" s="7"/>
      <c r="B29" s="7"/>
      <c r="C29" s="8" t="str">
        <f t="shared" si="0"/>
        <v/>
      </c>
      <c r="D29" s="9"/>
      <c r="E29" s="10"/>
      <c r="F29" s="9"/>
      <c r="G29" s="9"/>
      <c r="H29" s="11"/>
      <c r="I29" s="11"/>
      <c r="J29" s="12" t="str">
        <f t="shared" si="1"/>
        <v/>
      </c>
      <c r="K29" s="9"/>
      <c r="L29" s="13" t="str">
        <f t="shared" si="2"/>
        <v/>
      </c>
    </row>
    <row r="30" spans="1:12" x14ac:dyDescent="0.25">
      <c r="A30" s="7"/>
      <c r="B30" s="7"/>
      <c r="C30" s="8" t="str">
        <f t="shared" si="0"/>
        <v/>
      </c>
      <c r="D30" s="9"/>
      <c r="E30" s="10"/>
      <c r="F30" s="9"/>
      <c r="G30" s="9"/>
      <c r="H30" s="11"/>
      <c r="I30" s="11"/>
      <c r="J30" s="12" t="str">
        <f t="shared" si="1"/>
        <v/>
      </c>
      <c r="K30" s="9"/>
      <c r="L30" s="13" t="str">
        <f t="shared" si="2"/>
        <v/>
      </c>
    </row>
    <row r="31" spans="1:12" x14ac:dyDescent="0.25">
      <c r="A31" s="7"/>
      <c r="B31" s="7"/>
      <c r="C31" s="8" t="str">
        <f t="shared" si="0"/>
        <v/>
      </c>
      <c r="D31" s="9"/>
      <c r="E31" s="10"/>
      <c r="F31" s="9"/>
      <c r="G31" s="9"/>
      <c r="H31" s="11"/>
      <c r="I31" s="11"/>
      <c r="J31" s="12" t="str">
        <f t="shared" si="1"/>
        <v/>
      </c>
      <c r="K31" s="9"/>
      <c r="L31" s="13" t="str">
        <f t="shared" si="2"/>
        <v/>
      </c>
    </row>
    <row r="32" spans="1:12" x14ac:dyDescent="0.25">
      <c r="A32" s="7"/>
      <c r="B32" s="7"/>
      <c r="C32" s="8" t="str">
        <f t="shared" si="0"/>
        <v/>
      </c>
      <c r="D32" s="9"/>
      <c r="E32" s="10"/>
      <c r="F32" s="9"/>
      <c r="G32" s="9"/>
      <c r="H32" s="11"/>
      <c r="I32" s="11"/>
      <c r="J32" s="12" t="str">
        <f t="shared" si="1"/>
        <v/>
      </c>
      <c r="K32" s="9"/>
      <c r="L32" s="13" t="str">
        <f t="shared" si="2"/>
        <v/>
      </c>
    </row>
    <row r="33" spans="1:12" x14ac:dyDescent="0.25">
      <c r="A33" s="7"/>
      <c r="B33" s="7"/>
      <c r="C33" s="8" t="str">
        <f t="shared" si="0"/>
        <v/>
      </c>
      <c r="D33" s="9"/>
      <c r="E33" s="10"/>
      <c r="F33" s="9"/>
      <c r="G33" s="9"/>
      <c r="H33" s="11"/>
      <c r="I33" s="11"/>
      <c r="J33" s="12" t="str">
        <f t="shared" si="1"/>
        <v/>
      </c>
      <c r="K33" s="9"/>
      <c r="L33" s="13" t="str">
        <f t="shared" si="2"/>
        <v/>
      </c>
    </row>
    <row r="34" spans="1:12" x14ac:dyDescent="0.25">
      <c r="A34" s="7"/>
      <c r="B34" s="7"/>
      <c r="C34" s="8" t="str">
        <f t="shared" si="0"/>
        <v/>
      </c>
      <c r="D34" s="9"/>
      <c r="E34" s="10"/>
      <c r="F34" s="9"/>
      <c r="G34" s="9"/>
      <c r="H34" s="11"/>
      <c r="I34" s="11"/>
      <c r="J34" s="12" t="str">
        <f t="shared" si="1"/>
        <v/>
      </c>
      <c r="K34" s="9"/>
      <c r="L34" s="13" t="str">
        <f t="shared" si="2"/>
        <v/>
      </c>
    </row>
    <row r="35" spans="1:12" x14ac:dyDescent="0.25">
      <c r="A35" s="7"/>
      <c r="B35" s="7"/>
      <c r="C35" s="8" t="str">
        <f t="shared" si="0"/>
        <v/>
      </c>
      <c r="D35" s="9"/>
      <c r="E35" s="10"/>
      <c r="F35" s="9"/>
      <c r="G35" s="9"/>
      <c r="H35" s="11"/>
      <c r="I35" s="11"/>
      <c r="J35" s="12" t="str">
        <f t="shared" si="1"/>
        <v/>
      </c>
      <c r="K35" s="9"/>
      <c r="L35" s="13" t="str">
        <f t="shared" si="2"/>
        <v/>
      </c>
    </row>
    <row r="36" spans="1:12" x14ac:dyDescent="0.25">
      <c r="A36" s="7"/>
      <c r="B36" s="7"/>
      <c r="C36" s="8" t="str">
        <f t="shared" si="0"/>
        <v/>
      </c>
      <c r="D36" s="9"/>
      <c r="E36" s="10"/>
      <c r="F36" s="9"/>
      <c r="G36" s="9"/>
      <c r="H36" s="11"/>
      <c r="I36" s="11"/>
      <c r="J36" s="12" t="str">
        <f t="shared" si="1"/>
        <v/>
      </c>
      <c r="K36" s="9"/>
      <c r="L36" s="13" t="str">
        <f t="shared" si="2"/>
        <v/>
      </c>
    </row>
    <row r="37" spans="1:12" x14ac:dyDescent="0.25">
      <c r="A37" s="7"/>
      <c r="B37" s="7"/>
      <c r="C37" s="8" t="str">
        <f t="shared" si="0"/>
        <v/>
      </c>
      <c r="D37" s="9"/>
      <c r="E37" s="10"/>
      <c r="F37" s="9"/>
      <c r="G37" s="9"/>
      <c r="H37" s="11"/>
      <c r="I37" s="11"/>
      <c r="J37" s="12" t="str">
        <f t="shared" si="1"/>
        <v/>
      </c>
      <c r="K37" s="9"/>
      <c r="L37" s="13" t="str">
        <f t="shared" si="2"/>
        <v/>
      </c>
    </row>
    <row r="38" spans="1:12" x14ac:dyDescent="0.25">
      <c r="A38" s="7"/>
      <c r="B38" s="7"/>
      <c r="C38" s="8" t="str">
        <f t="shared" si="0"/>
        <v/>
      </c>
      <c r="D38" s="9"/>
      <c r="E38" s="10"/>
      <c r="F38" s="9"/>
      <c r="G38" s="9"/>
      <c r="H38" s="11"/>
      <c r="I38" s="11"/>
      <c r="J38" s="12" t="str">
        <f t="shared" si="1"/>
        <v/>
      </c>
      <c r="K38" s="9"/>
      <c r="L38" s="13" t="str">
        <f t="shared" si="2"/>
        <v/>
      </c>
    </row>
    <row r="39" spans="1:12" x14ac:dyDescent="0.25">
      <c r="A39" s="7"/>
      <c r="B39" s="7"/>
      <c r="C39" s="8" t="str">
        <f t="shared" ref="C39:C70" si="3">IF(AND(ISNUMBER(A39),ISNUMBER(B39)),IF(B39&gt;A39,B39-A39,""),"")</f>
        <v/>
      </c>
      <c r="D39" s="9"/>
      <c r="E39" s="10"/>
      <c r="F39" s="9"/>
      <c r="G39" s="9"/>
      <c r="H39" s="11"/>
      <c r="I39" s="11"/>
      <c r="J39" s="12" t="str">
        <f t="shared" ref="J39:J70" si="4">IF(OR(H39="",G39&lt;&gt;"Gebucht"),"",H39-N(I39))</f>
        <v/>
      </c>
      <c r="K39" s="9"/>
      <c r="L39" s="13" t="str">
        <f t="shared" ref="L39:L70" si="5">IF(AND(A39="",B39=""),"",IF(OR(A39="",B39=""),"Datum fehlt",IF(B39&lt;=A39,"Abreise prüfen",IF(G39="","Status fehlt",IF(G39="Storniert","",IF(COUNTIFS($A$7:$A$206,"&lt;"&amp;B39,$B$7:$B$206,"&gt;"&amp;A39,$G$7:$G$206,"&lt;&gt;Storniert")&gt;1,"Überschneidung","ok"))))))</f>
        <v/>
      </c>
    </row>
    <row r="40" spans="1:12" x14ac:dyDescent="0.25">
      <c r="A40" s="7"/>
      <c r="B40" s="7"/>
      <c r="C40" s="8" t="str">
        <f t="shared" si="3"/>
        <v/>
      </c>
      <c r="D40" s="9"/>
      <c r="E40" s="10"/>
      <c r="F40" s="9"/>
      <c r="G40" s="9"/>
      <c r="H40" s="11"/>
      <c r="I40" s="11"/>
      <c r="J40" s="12" t="str">
        <f t="shared" si="4"/>
        <v/>
      </c>
      <c r="K40" s="9"/>
      <c r="L40" s="13" t="str">
        <f t="shared" si="5"/>
        <v/>
      </c>
    </row>
    <row r="41" spans="1:12" x14ac:dyDescent="0.25">
      <c r="A41" s="7"/>
      <c r="B41" s="7"/>
      <c r="C41" s="8" t="str">
        <f t="shared" si="3"/>
        <v/>
      </c>
      <c r="D41" s="9"/>
      <c r="E41" s="10"/>
      <c r="F41" s="9"/>
      <c r="G41" s="9"/>
      <c r="H41" s="11"/>
      <c r="I41" s="11"/>
      <c r="J41" s="12" t="str">
        <f t="shared" si="4"/>
        <v/>
      </c>
      <c r="K41" s="9"/>
      <c r="L41" s="13" t="str">
        <f t="shared" si="5"/>
        <v/>
      </c>
    </row>
    <row r="42" spans="1:12" x14ac:dyDescent="0.25">
      <c r="A42" s="7"/>
      <c r="B42" s="7"/>
      <c r="C42" s="8" t="str">
        <f t="shared" si="3"/>
        <v/>
      </c>
      <c r="D42" s="9"/>
      <c r="E42" s="10"/>
      <c r="F42" s="9"/>
      <c r="G42" s="9"/>
      <c r="H42" s="11"/>
      <c r="I42" s="11"/>
      <c r="J42" s="12" t="str">
        <f t="shared" si="4"/>
        <v/>
      </c>
      <c r="K42" s="9"/>
      <c r="L42" s="13" t="str">
        <f t="shared" si="5"/>
        <v/>
      </c>
    </row>
    <row r="43" spans="1:12" x14ac:dyDescent="0.25">
      <c r="A43" s="7"/>
      <c r="B43" s="7"/>
      <c r="C43" s="8" t="str">
        <f t="shared" si="3"/>
        <v/>
      </c>
      <c r="D43" s="9"/>
      <c r="E43" s="10"/>
      <c r="F43" s="9"/>
      <c r="G43" s="9"/>
      <c r="H43" s="11"/>
      <c r="I43" s="11"/>
      <c r="J43" s="12" t="str">
        <f t="shared" si="4"/>
        <v/>
      </c>
      <c r="K43" s="9"/>
      <c r="L43" s="13" t="str">
        <f t="shared" si="5"/>
        <v/>
      </c>
    </row>
    <row r="44" spans="1:12" x14ac:dyDescent="0.25">
      <c r="A44" s="7"/>
      <c r="B44" s="7"/>
      <c r="C44" s="8" t="str">
        <f t="shared" si="3"/>
        <v/>
      </c>
      <c r="D44" s="9"/>
      <c r="E44" s="10"/>
      <c r="F44" s="9"/>
      <c r="G44" s="9"/>
      <c r="H44" s="11"/>
      <c r="I44" s="11"/>
      <c r="J44" s="12" t="str">
        <f t="shared" si="4"/>
        <v/>
      </c>
      <c r="K44" s="9"/>
      <c r="L44" s="13" t="str">
        <f t="shared" si="5"/>
        <v/>
      </c>
    </row>
    <row r="45" spans="1:12" x14ac:dyDescent="0.25">
      <c r="A45" s="7"/>
      <c r="B45" s="7"/>
      <c r="C45" s="8" t="str">
        <f t="shared" si="3"/>
        <v/>
      </c>
      <c r="D45" s="9"/>
      <c r="E45" s="10"/>
      <c r="F45" s="9"/>
      <c r="G45" s="9"/>
      <c r="H45" s="11"/>
      <c r="I45" s="11"/>
      <c r="J45" s="12" t="str">
        <f t="shared" si="4"/>
        <v/>
      </c>
      <c r="K45" s="9"/>
      <c r="L45" s="13" t="str">
        <f t="shared" si="5"/>
        <v/>
      </c>
    </row>
    <row r="46" spans="1:12" x14ac:dyDescent="0.25">
      <c r="A46" s="7"/>
      <c r="B46" s="7"/>
      <c r="C46" s="8" t="str">
        <f t="shared" si="3"/>
        <v/>
      </c>
      <c r="D46" s="9"/>
      <c r="E46" s="10"/>
      <c r="F46" s="9"/>
      <c r="G46" s="9"/>
      <c r="H46" s="11"/>
      <c r="I46" s="11"/>
      <c r="J46" s="12" t="str">
        <f t="shared" si="4"/>
        <v/>
      </c>
      <c r="K46" s="9"/>
      <c r="L46" s="13" t="str">
        <f t="shared" si="5"/>
        <v/>
      </c>
    </row>
    <row r="47" spans="1:12" x14ac:dyDescent="0.25">
      <c r="A47" s="7"/>
      <c r="B47" s="7"/>
      <c r="C47" s="8" t="str">
        <f t="shared" si="3"/>
        <v/>
      </c>
      <c r="D47" s="9"/>
      <c r="E47" s="10"/>
      <c r="F47" s="9"/>
      <c r="G47" s="9"/>
      <c r="H47" s="11"/>
      <c r="I47" s="11"/>
      <c r="J47" s="12" t="str">
        <f t="shared" si="4"/>
        <v/>
      </c>
      <c r="K47" s="9"/>
      <c r="L47" s="13" t="str">
        <f t="shared" si="5"/>
        <v/>
      </c>
    </row>
    <row r="48" spans="1:12" x14ac:dyDescent="0.25">
      <c r="A48" s="7"/>
      <c r="B48" s="7"/>
      <c r="C48" s="8" t="str">
        <f t="shared" si="3"/>
        <v/>
      </c>
      <c r="D48" s="9"/>
      <c r="E48" s="10"/>
      <c r="F48" s="9"/>
      <c r="G48" s="9"/>
      <c r="H48" s="11"/>
      <c r="I48" s="11"/>
      <c r="J48" s="12" t="str">
        <f t="shared" si="4"/>
        <v/>
      </c>
      <c r="K48" s="9"/>
      <c r="L48" s="13" t="str">
        <f t="shared" si="5"/>
        <v/>
      </c>
    </row>
    <row r="49" spans="1:12" x14ac:dyDescent="0.25">
      <c r="A49" s="7"/>
      <c r="B49" s="7"/>
      <c r="C49" s="8" t="str">
        <f t="shared" si="3"/>
        <v/>
      </c>
      <c r="D49" s="9"/>
      <c r="E49" s="10"/>
      <c r="F49" s="9"/>
      <c r="G49" s="9"/>
      <c r="H49" s="11"/>
      <c r="I49" s="11"/>
      <c r="J49" s="12" t="str">
        <f t="shared" si="4"/>
        <v/>
      </c>
      <c r="K49" s="9"/>
      <c r="L49" s="13" t="str">
        <f t="shared" si="5"/>
        <v/>
      </c>
    </row>
    <row r="50" spans="1:12" x14ac:dyDescent="0.25">
      <c r="A50" s="7"/>
      <c r="B50" s="7"/>
      <c r="C50" s="8" t="str">
        <f t="shared" si="3"/>
        <v/>
      </c>
      <c r="D50" s="9"/>
      <c r="E50" s="10"/>
      <c r="F50" s="9"/>
      <c r="G50" s="9"/>
      <c r="H50" s="11"/>
      <c r="I50" s="11"/>
      <c r="J50" s="12" t="str">
        <f t="shared" si="4"/>
        <v/>
      </c>
      <c r="K50" s="9"/>
      <c r="L50" s="13" t="str">
        <f t="shared" si="5"/>
        <v/>
      </c>
    </row>
    <row r="51" spans="1:12" x14ac:dyDescent="0.25">
      <c r="A51" s="7"/>
      <c r="B51" s="7"/>
      <c r="C51" s="8" t="str">
        <f t="shared" si="3"/>
        <v/>
      </c>
      <c r="D51" s="9"/>
      <c r="E51" s="10"/>
      <c r="F51" s="9"/>
      <c r="G51" s="9"/>
      <c r="H51" s="11"/>
      <c r="I51" s="11"/>
      <c r="J51" s="12" t="str">
        <f t="shared" si="4"/>
        <v/>
      </c>
      <c r="K51" s="9"/>
      <c r="L51" s="13" t="str">
        <f t="shared" si="5"/>
        <v/>
      </c>
    </row>
    <row r="52" spans="1:12" x14ac:dyDescent="0.25">
      <c r="A52" s="7"/>
      <c r="B52" s="7"/>
      <c r="C52" s="8" t="str">
        <f t="shared" si="3"/>
        <v/>
      </c>
      <c r="D52" s="9"/>
      <c r="E52" s="10"/>
      <c r="F52" s="9"/>
      <c r="G52" s="9"/>
      <c r="H52" s="11"/>
      <c r="I52" s="11"/>
      <c r="J52" s="12" t="str">
        <f t="shared" si="4"/>
        <v/>
      </c>
      <c r="K52" s="9"/>
      <c r="L52" s="13" t="str">
        <f t="shared" si="5"/>
        <v/>
      </c>
    </row>
    <row r="53" spans="1:12" x14ac:dyDescent="0.25">
      <c r="A53" s="7"/>
      <c r="B53" s="7"/>
      <c r="C53" s="8" t="str">
        <f t="shared" si="3"/>
        <v/>
      </c>
      <c r="D53" s="9"/>
      <c r="E53" s="10"/>
      <c r="F53" s="9"/>
      <c r="G53" s="9"/>
      <c r="H53" s="11"/>
      <c r="I53" s="11"/>
      <c r="J53" s="12" t="str">
        <f t="shared" si="4"/>
        <v/>
      </c>
      <c r="K53" s="9"/>
      <c r="L53" s="13" t="str">
        <f t="shared" si="5"/>
        <v/>
      </c>
    </row>
    <row r="54" spans="1:12" x14ac:dyDescent="0.25">
      <c r="A54" s="7"/>
      <c r="B54" s="7"/>
      <c r="C54" s="8" t="str">
        <f t="shared" si="3"/>
        <v/>
      </c>
      <c r="D54" s="9"/>
      <c r="E54" s="10"/>
      <c r="F54" s="9"/>
      <c r="G54" s="9"/>
      <c r="H54" s="11"/>
      <c r="I54" s="11"/>
      <c r="J54" s="12" t="str">
        <f t="shared" si="4"/>
        <v/>
      </c>
      <c r="K54" s="9"/>
      <c r="L54" s="13" t="str">
        <f t="shared" si="5"/>
        <v/>
      </c>
    </row>
    <row r="55" spans="1:12" x14ac:dyDescent="0.25">
      <c r="A55" s="7"/>
      <c r="B55" s="7"/>
      <c r="C55" s="8" t="str">
        <f t="shared" si="3"/>
        <v/>
      </c>
      <c r="D55" s="9"/>
      <c r="E55" s="10"/>
      <c r="F55" s="9"/>
      <c r="G55" s="9"/>
      <c r="H55" s="11"/>
      <c r="I55" s="11"/>
      <c r="J55" s="12" t="str">
        <f t="shared" si="4"/>
        <v/>
      </c>
      <c r="K55" s="9"/>
      <c r="L55" s="13" t="str">
        <f t="shared" si="5"/>
        <v/>
      </c>
    </row>
    <row r="56" spans="1:12" x14ac:dyDescent="0.25">
      <c r="A56" s="7"/>
      <c r="B56" s="7"/>
      <c r="C56" s="8" t="str">
        <f t="shared" si="3"/>
        <v/>
      </c>
      <c r="D56" s="9"/>
      <c r="E56" s="10"/>
      <c r="F56" s="9"/>
      <c r="G56" s="9"/>
      <c r="H56" s="11"/>
      <c r="I56" s="11"/>
      <c r="J56" s="12" t="str">
        <f t="shared" si="4"/>
        <v/>
      </c>
      <c r="K56" s="9"/>
      <c r="L56" s="13" t="str">
        <f t="shared" si="5"/>
        <v/>
      </c>
    </row>
    <row r="57" spans="1:12" x14ac:dyDescent="0.25">
      <c r="A57" s="7"/>
      <c r="B57" s="7"/>
      <c r="C57" s="8" t="str">
        <f t="shared" si="3"/>
        <v/>
      </c>
      <c r="D57" s="9"/>
      <c r="E57" s="10"/>
      <c r="F57" s="9"/>
      <c r="G57" s="9"/>
      <c r="H57" s="11"/>
      <c r="I57" s="11"/>
      <c r="J57" s="12" t="str">
        <f t="shared" si="4"/>
        <v/>
      </c>
      <c r="K57" s="9"/>
      <c r="L57" s="13" t="str">
        <f t="shared" si="5"/>
        <v/>
      </c>
    </row>
    <row r="58" spans="1:12" x14ac:dyDescent="0.25">
      <c r="A58" s="7"/>
      <c r="B58" s="7"/>
      <c r="C58" s="8" t="str">
        <f t="shared" si="3"/>
        <v/>
      </c>
      <c r="D58" s="9"/>
      <c r="E58" s="10"/>
      <c r="F58" s="9"/>
      <c r="G58" s="9"/>
      <c r="H58" s="11"/>
      <c r="I58" s="11"/>
      <c r="J58" s="12" t="str">
        <f t="shared" si="4"/>
        <v/>
      </c>
      <c r="K58" s="9"/>
      <c r="L58" s="13" t="str">
        <f t="shared" si="5"/>
        <v/>
      </c>
    </row>
    <row r="59" spans="1:12" x14ac:dyDescent="0.25">
      <c r="A59" s="7"/>
      <c r="B59" s="7"/>
      <c r="C59" s="8" t="str">
        <f t="shared" si="3"/>
        <v/>
      </c>
      <c r="D59" s="9"/>
      <c r="E59" s="10"/>
      <c r="F59" s="9"/>
      <c r="G59" s="9"/>
      <c r="H59" s="11"/>
      <c r="I59" s="11"/>
      <c r="J59" s="12" t="str">
        <f t="shared" si="4"/>
        <v/>
      </c>
      <c r="K59" s="9"/>
      <c r="L59" s="13" t="str">
        <f t="shared" si="5"/>
        <v/>
      </c>
    </row>
    <row r="60" spans="1:12" x14ac:dyDescent="0.25">
      <c r="A60" s="7"/>
      <c r="B60" s="7"/>
      <c r="C60" s="8" t="str">
        <f t="shared" si="3"/>
        <v/>
      </c>
      <c r="D60" s="9"/>
      <c r="E60" s="10"/>
      <c r="F60" s="9"/>
      <c r="G60" s="9"/>
      <c r="H60" s="11"/>
      <c r="I60" s="11"/>
      <c r="J60" s="12" t="str">
        <f t="shared" si="4"/>
        <v/>
      </c>
      <c r="K60" s="9"/>
      <c r="L60" s="13" t="str">
        <f t="shared" si="5"/>
        <v/>
      </c>
    </row>
    <row r="61" spans="1:12" x14ac:dyDescent="0.25">
      <c r="A61" s="7"/>
      <c r="B61" s="7"/>
      <c r="C61" s="8" t="str">
        <f t="shared" si="3"/>
        <v/>
      </c>
      <c r="D61" s="9"/>
      <c r="E61" s="10"/>
      <c r="F61" s="9"/>
      <c r="G61" s="9"/>
      <c r="H61" s="11"/>
      <c r="I61" s="11"/>
      <c r="J61" s="12" t="str">
        <f t="shared" si="4"/>
        <v/>
      </c>
      <c r="K61" s="9"/>
      <c r="L61" s="13" t="str">
        <f t="shared" si="5"/>
        <v/>
      </c>
    </row>
    <row r="62" spans="1:12" x14ac:dyDescent="0.25">
      <c r="A62" s="7"/>
      <c r="B62" s="7"/>
      <c r="C62" s="8" t="str">
        <f t="shared" si="3"/>
        <v/>
      </c>
      <c r="D62" s="9"/>
      <c r="E62" s="10"/>
      <c r="F62" s="9"/>
      <c r="G62" s="9"/>
      <c r="H62" s="11"/>
      <c r="I62" s="11"/>
      <c r="J62" s="12" t="str">
        <f t="shared" si="4"/>
        <v/>
      </c>
      <c r="K62" s="9"/>
      <c r="L62" s="13" t="str">
        <f t="shared" si="5"/>
        <v/>
      </c>
    </row>
    <row r="63" spans="1:12" x14ac:dyDescent="0.25">
      <c r="A63" s="7"/>
      <c r="B63" s="7"/>
      <c r="C63" s="8" t="str">
        <f t="shared" si="3"/>
        <v/>
      </c>
      <c r="D63" s="9"/>
      <c r="E63" s="10"/>
      <c r="F63" s="9"/>
      <c r="G63" s="9"/>
      <c r="H63" s="11"/>
      <c r="I63" s="11"/>
      <c r="J63" s="12" t="str">
        <f t="shared" si="4"/>
        <v/>
      </c>
      <c r="K63" s="9"/>
      <c r="L63" s="13" t="str">
        <f t="shared" si="5"/>
        <v/>
      </c>
    </row>
    <row r="64" spans="1:12" x14ac:dyDescent="0.25">
      <c r="A64" s="7"/>
      <c r="B64" s="7"/>
      <c r="C64" s="8" t="str">
        <f t="shared" si="3"/>
        <v/>
      </c>
      <c r="D64" s="9"/>
      <c r="E64" s="10"/>
      <c r="F64" s="9"/>
      <c r="G64" s="9"/>
      <c r="H64" s="11"/>
      <c r="I64" s="11"/>
      <c r="J64" s="12" t="str">
        <f t="shared" si="4"/>
        <v/>
      </c>
      <c r="K64" s="9"/>
      <c r="L64" s="13" t="str">
        <f t="shared" si="5"/>
        <v/>
      </c>
    </row>
    <row r="65" spans="1:12" x14ac:dyDescent="0.25">
      <c r="A65" s="7"/>
      <c r="B65" s="7"/>
      <c r="C65" s="8" t="str">
        <f t="shared" si="3"/>
        <v/>
      </c>
      <c r="D65" s="9"/>
      <c r="E65" s="10"/>
      <c r="F65" s="9"/>
      <c r="G65" s="9"/>
      <c r="H65" s="11"/>
      <c r="I65" s="11"/>
      <c r="J65" s="12" t="str">
        <f t="shared" si="4"/>
        <v/>
      </c>
      <c r="K65" s="9"/>
      <c r="L65" s="13" t="str">
        <f t="shared" si="5"/>
        <v/>
      </c>
    </row>
    <row r="66" spans="1:12" x14ac:dyDescent="0.25">
      <c r="A66" s="7"/>
      <c r="B66" s="7"/>
      <c r="C66" s="8" t="str">
        <f t="shared" si="3"/>
        <v/>
      </c>
      <c r="D66" s="9"/>
      <c r="E66" s="10"/>
      <c r="F66" s="9"/>
      <c r="G66" s="9"/>
      <c r="H66" s="11"/>
      <c r="I66" s="11"/>
      <c r="J66" s="12" t="str">
        <f t="shared" si="4"/>
        <v/>
      </c>
      <c r="K66" s="9"/>
      <c r="L66" s="13" t="str">
        <f t="shared" si="5"/>
        <v/>
      </c>
    </row>
    <row r="67" spans="1:12" x14ac:dyDescent="0.25">
      <c r="A67" s="7"/>
      <c r="B67" s="7"/>
      <c r="C67" s="8" t="str">
        <f t="shared" si="3"/>
        <v/>
      </c>
      <c r="D67" s="9"/>
      <c r="E67" s="10"/>
      <c r="F67" s="9"/>
      <c r="G67" s="9"/>
      <c r="H67" s="11"/>
      <c r="I67" s="11"/>
      <c r="J67" s="12" t="str">
        <f t="shared" si="4"/>
        <v/>
      </c>
      <c r="K67" s="9"/>
      <c r="L67" s="13" t="str">
        <f t="shared" si="5"/>
        <v/>
      </c>
    </row>
    <row r="68" spans="1:12" x14ac:dyDescent="0.25">
      <c r="A68" s="7"/>
      <c r="B68" s="7"/>
      <c r="C68" s="8" t="str">
        <f t="shared" si="3"/>
        <v/>
      </c>
      <c r="D68" s="9"/>
      <c r="E68" s="10"/>
      <c r="F68" s="9"/>
      <c r="G68" s="9"/>
      <c r="H68" s="11"/>
      <c r="I68" s="11"/>
      <c r="J68" s="12" t="str">
        <f t="shared" si="4"/>
        <v/>
      </c>
      <c r="K68" s="9"/>
      <c r="L68" s="13" t="str">
        <f t="shared" si="5"/>
        <v/>
      </c>
    </row>
    <row r="69" spans="1:12" x14ac:dyDescent="0.25">
      <c r="A69" s="7"/>
      <c r="B69" s="7"/>
      <c r="C69" s="8" t="str">
        <f t="shared" si="3"/>
        <v/>
      </c>
      <c r="D69" s="9"/>
      <c r="E69" s="10"/>
      <c r="F69" s="9"/>
      <c r="G69" s="9"/>
      <c r="H69" s="11"/>
      <c r="I69" s="11"/>
      <c r="J69" s="12" t="str">
        <f t="shared" si="4"/>
        <v/>
      </c>
      <c r="K69" s="9"/>
      <c r="L69" s="13" t="str">
        <f t="shared" si="5"/>
        <v/>
      </c>
    </row>
    <row r="70" spans="1:12" x14ac:dyDescent="0.25">
      <c r="A70" s="7"/>
      <c r="B70" s="7"/>
      <c r="C70" s="8" t="str">
        <f t="shared" si="3"/>
        <v/>
      </c>
      <c r="D70" s="9"/>
      <c r="E70" s="10"/>
      <c r="F70" s="9"/>
      <c r="G70" s="9"/>
      <c r="H70" s="11"/>
      <c r="I70" s="11"/>
      <c r="J70" s="12" t="str">
        <f t="shared" si="4"/>
        <v/>
      </c>
      <c r="K70" s="9"/>
      <c r="L70" s="13" t="str">
        <f t="shared" si="5"/>
        <v/>
      </c>
    </row>
    <row r="71" spans="1:12" x14ac:dyDescent="0.25">
      <c r="A71" s="7"/>
      <c r="B71" s="7"/>
      <c r="C71" s="8" t="str">
        <f t="shared" ref="C71:C102" si="6">IF(AND(ISNUMBER(A71),ISNUMBER(B71)),IF(B71&gt;A71,B71-A71,""),"")</f>
        <v/>
      </c>
      <c r="D71" s="9"/>
      <c r="E71" s="10"/>
      <c r="F71" s="9"/>
      <c r="G71" s="9"/>
      <c r="H71" s="11"/>
      <c r="I71" s="11"/>
      <c r="J71" s="12" t="str">
        <f t="shared" ref="J71:J102" si="7">IF(OR(H71="",G71&lt;&gt;"Gebucht"),"",H71-N(I71))</f>
        <v/>
      </c>
      <c r="K71" s="9"/>
      <c r="L71" s="13" t="str">
        <f t="shared" ref="L71:L102" si="8">IF(AND(A71="",B71=""),"",IF(OR(A71="",B71=""),"Datum fehlt",IF(B71&lt;=A71,"Abreise prüfen",IF(G71="","Status fehlt",IF(G71="Storniert","",IF(COUNTIFS($A$7:$A$206,"&lt;"&amp;B71,$B$7:$B$206,"&gt;"&amp;A71,$G$7:$G$206,"&lt;&gt;Storniert")&gt;1,"Überschneidung","ok"))))))</f>
        <v/>
      </c>
    </row>
    <row r="72" spans="1:12" x14ac:dyDescent="0.25">
      <c r="A72" s="7"/>
      <c r="B72" s="7"/>
      <c r="C72" s="8" t="str">
        <f t="shared" si="6"/>
        <v/>
      </c>
      <c r="D72" s="9"/>
      <c r="E72" s="10"/>
      <c r="F72" s="9"/>
      <c r="G72" s="9"/>
      <c r="H72" s="11"/>
      <c r="I72" s="11"/>
      <c r="J72" s="12" t="str">
        <f t="shared" si="7"/>
        <v/>
      </c>
      <c r="K72" s="9"/>
      <c r="L72" s="13" t="str">
        <f t="shared" si="8"/>
        <v/>
      </c>
    </row>
    <row r="73" spans="1:12" x14ac:dyDescent="0.25">
      <c r="A73" s="7"/>
      <c r="B73" s="7"/>
      <c r="C73" s="8" t="str">
        <f t="shared" si="6"/>
        <v/>
      </c>
      <c r="D73" s="9"/>
      <c r="E73" s="10"/>
      <c r="F73" s="9"/>
      <c r="G73" s="9"/>
      <c r="H73" s="11"/>
      <c r="I73" s="11"/>
      <c r="J73" s="12" t="str">
        <f t="shared" si="7"/>
        <v/>
      </c>
      <c r="K73" s="9"/>
      <c r="L73" s="13" t="str">
        <f t="shared" si="8"/>
        <v/>
      </c>
    </row>
    <row r="74" spans="1:12" x14ac:dyDescent="0.25">
      <c r="A74" s="7"/>
      <c r="B74" s="7"/>
      <c r="C74" s="8" t="str">
        <f t="shared" si="6"/>
        <v/>
      </c>
      <c r="D74" s="9"/>
      <c r="E74" s="10"/>
      <c r="F74" s="9"/>
      <c r="G74" s="9"/>
      <c r="H74" s="11"/>
      <c r="I74" s="11"/>
      <c r="J74" s="12" t="str">
        <f t="shared" si="7"/>
        <v/>
      </c>
      <c r="K74" s="9"/>
      <c r="L74" s="13" t="str">
        <f t="shared" si="8"/>
        <v/>
      </c>
    </row>
    <row r="75" spans="1:12" x14ac:dyDescent="0.25">
      <c r="A75" s="7"/>
      <c r="B75" s="7"/>
      <c r="C75" s="8" t="str">
        <f t="shared" si="6"/>
        <v/>
      </c>
      <c r="D75" s="9"/>
      <c r="E75" s="10"/>
      <c r="F75" s="9"/>
      <c r="G75" s="9"/>
      <c r="H75" s="11"/>
      <c r="I75" s="11"/>
      <c r="J75" s="12" t="str">
        <f t="shared" si="7"/>
        <v/>
      </c>
      <c r="K75" s="9"/>
      <c r="L75" s="13" t="str">
        <f t="shared" si="8"/>
        <v/>
      </c>
    </row>
    <row r="76" spans="1:12" x14ac:dyDescent="0.25">
      <c r="A76" s="7"/>
      <c r="B76" s="7"/>
      <c r="C76" s="8" t="str">
        <f t="shared" si="6"/>
        <v/>
      </c>
      <c r="D76" s="9"/>
      <c r="E76" s="10"/>
      <c r="F76" s="9"/>
      <c r="G76" s="9"/>
      <c r="H76" s="11"/>
      <c r="I76" s="11"/>
      <c r="J76" s="12" t="str">
        <f t="shared" si="7"/>
        <v/>
      </c>
      <c r="K76" s="9"/>
      <c r="L76" s="13" t="str">
        <f t="shared" si="8"/>
        <v/>
      </c>
    </row>
    <row r="77" spans="1:12" x14ac:dyDescent="0.25">
      <c r="A77" s="7"/>
      <c r="B77" s="7"/>
      <c r="C77" s="8" t="str">
        <f t="shared" si="6"/>
        <v/>
      </c>
      <c r="D77" s="9"/>
      <c r="E77" s="10"/>
      <c r="F77" s="9"/>
      <c r="G77" s="9"/>
      <c r="H77" s="11"/>
      <c r="I77" s="11"/>
      <c r="J77" s="12" t="str">
        <f t="shared" si="7"/>
        <v/>
      </c>
      <c r="K77" s="9"/>
      <c r="L77" s="13" t="str">
        <f t="shared" si="8"/>
        <v/>
      </c>
    </row>
    <row r="78" spans="1:12" x14ac:dyDescent="0.25">
      <c r="A78" s="7"/>
      <c r="B78" s="7"/>
      <c r="C78" s="8" t="str">
        <f t="shared" si="6"/>
        <v/>
      </c>
      <c r="D78" s="9"/>
      <c r="E78" s="10"/>
      <c r="F78" s="9"/>
      <c r="G78" s="9"/>
      <c r="H78" s="11"/>
      <c r="I78" s="11"/>
      <c r="J78" s="12" t="str">
        <f t="shared" si="7"/>
        <v/>
      </c>
      <c r="K78" s="9"/>
      <c r="L78" s="13" t="str">
        <f t="shared" si="8"/>
        <v/>
      </c>
    </row>
    <row r="79" spans="1:12" x14ac:dyDescent="0.25">
      <c r="A79" s="7"/>
      <c r="B79" s="7"/>
      <c r="C79" s="8" t="str">
        <f t="shared" si="6"/>
        <v/>
      </c>
      <c r="D79" s="9"/>
      <c r="E79" s="10"/>
      <c r="F79" s="9"/>
      <c r="G79" s="9"/>
      <c r="H79" s="11"/>
      <c r="I79" s="11"/>
      <c r="J79" s="12" t="str">
        <f t="shared" si="7"/>
        <v/>
      </c>
      <c r="K79" s="9"/>
      <c r="L79" s="13" t="str">
        <f t="shared" si="8"/>
        <v/>
      </c>
    </row>
    <row r="80" spans="1:12" x14ac:dyDescent="0.25">
      <c r="A80" s="7"/>
      <c r="B80" s="7"/>
      <c r="C80" s="8" t="str">
        <f t="shared" si="6"/>
        <v/>
      </c>
      <c r="D80" s="9"/>
      <c r="E80" s="10"/>
      <c r="F80" s="9"/>
      <c r="G80" s="9"/>
      <c r="H80" s="11"/>
      <c r="I80" s="11"/>
      <c r="J80" s="12" t="str">
        <f t="shared" si="7"/>
        <v/>
      </c>
      <c r="K80" s="9"/>
      <c r="L80" s="13" t="str">
        <f t="shared" si="8"/>
        <v/>
      </c>
    </row>
    <row r="81" spans="1:12" x14ac:dyDescent="0.25">
      <c r="A81" s="7"/>
      <c r="B81" s="7"/>
      <c r="C81" s="8" t="str">
        <f t="shared" si="6"/>
        <v/>
      </c>
      <c r="D81" s="9"/>
      <c r="E81" s="10"/>
      <c r="F81" s="9"/>
      <c r="G81" s="9"/>
      <c r="H81" s="11"/>
      <c r="I81" s="11"/>
      <c r="J81" s="12" t="str">
        <f t="shared" si="7"/>
        <v/>
      </c>
      <c r="K81" s="9"/>
      <c r="L81" s="13" t="str">
        <f t="shared" si="8"/>
        <v/>
      </c>
    </row>
    <row r="82" spans="1:12" x14ac:dyDescent="0.25">
      <c r="A82" s="7"/>
      <c r="B82" s="7"/>
      <c r="C82" s="8" t="str">
        <f t="shared" si="6"/>
        <v/>
      </c>
      <c r="D82" s="9"/>
      <c r="E82" s="10"/>
      <c r="F82" s="9"/>
      <c r="G82" s="9"/>
      <c r="H82" s="11"/>
      <c r="I82" s="11"/>
      <c r="J82" s="12" t="str">
        <f t="shared" si="7"/>
        <v/>
      </c>
      <c r="K82" s="9"/>
      <c r="L82" s="13" t="str">
        <f t="shared" si="8"/>
        <v/>
      </c>
    </row>
    <row r="83" spans="1:12" x14ac:dyDescent="0.25">
      <c r="A83" s="7"/>
      <c r="B83" s="7"/>
      <c r="C83" s="8" t="str">
        <f t="shared" si="6"/>
        <v/>
      </c>
      <c r="D83" s="9"/>
      <c r="E83" s="10"/>
      <c r="F83" s="9"/>
      <c r="G83" s="9"/>
      <c r="H83" s="11"/>
      <c r="I83" s="11"/>
      <c r="J83" s="12" t="str">
        <f t="shared" si="7"/>
        <v/>
      </c>
      <c r="K83" s="9"/>
      <c r="L83" s="13" t="str">
        <f t="shared" si="8"/>
        <v/>
      </c>
    </row>
    <row r="84" spans="1:12" x14ac:dyDescent="0.25">
      <c r="A84" s="7"/>
      <c r="B84" s="7"/>
      <c r="C84" s="8" t="str">
        <f t="shared" si="6"/>
        <v/>
      </c>
      <c r="D84" s="9"/>
      <c r="E84" s="10"/>
      <c r="F84" s="9"/>
      <c r="G84" s="9"/>
      <c r="H84" s="11"/>
      <c r="I84" s="11"/>
      <c r="J84" s="12" t="str">
        <f t="shared" si="7"/>
        <v/>
      </c>
      <c r="K84" s="9"/>
      <c r="L84" s="13" t="str">
        <f t="shared" si="8"/>
        <v/>
      </c>
    </row>
    <row r="85" spans="1:12" x14ac:dyDescent="0.25">
      <c r="A85" s="7"/>
      <c r="B85" s="7"/>
      <c r="C85" s="8" t="str">
        <f t="shared" si="6"/>
        <v/>
      </c>
      <c r="D85" s="9"/>
      <c r="E85" s="10"/>
      <c r="F85" s="9"/>
      <c r="G85" s="9"/>
      <c r="H85" s="11"/>
      <c r="I85" s="11"/>
      <c r="J85" s="12" t="str">
        <f t="shared" si="7"/>
        <v/>
      </c>
      <c r="K85" s="9"/>
      <c r="L85" s="13" t="str">
        <f t="shared" si="8"/>
        <v/>
      </c>
    </row>
    <row r="86" spans="1:12" x14ac:dyDescent="0.25">
      <c r="A86" s="7"/>
      <c r="B86" s="7"/>
      <c r="C86" s="8" t="str">
        <f t="shared" si="6"/>
        <v/>
      </c>
      <c r="D86" s="9"/>
      <c r="E86" s="10"/>
      <c r="F86" s="9"/>
      <c r="G86" s="9"/>
      <c r="H86" s="11"/>
      <c r="I86" s="11"/>
      <c r="J86" s="12" t="str">
        <f t="shared" si="7"/>
        <v/>
      </c>
      <c r="K86" s="9"/>
      <c r="L86" s="13" t="str">
        <f t="shared" si="8"/>
        <v/>
      </c>
    </row>
    <row r="87" spans="1:12" x14ac:dyDescent="0.25">
      <c r="A87" s="7"/>
      <c r="B87" s="7"/>
      <c r="C87" s="8" t="str">
        <f t="shared" si="6"/>
        <v/>
      </c>
      <c r="D87" s="9"/>
      <c r="E87" s="10"/>
      <c r="F87" s="9"/>
      <c r="G87" s="9"/>
      <c r="H87" s="11"/>
      <c r="I87" s="11"/>
      <c r="J87" s="12" t="str">
        <f t="shared" si="7"/>
        <v/>
      </c>
      <c r="K87" s="9"/>
      <c r="L87" s="13" t="str">
        <f t="shared" si="8"/>
        <v/>
      </c>
    </row>
    <row r="88" spans="1:12" x14ac:dyDescent="0.25">
      <c r="A88" s="7"/>
      <c r="B88" s="7"/>
      <c r="C88" s="8" t="str">
        <f t="shared" si="6"/>
        <v/>
      </c>
      <c r="D88" s="9"/>
      <c r="E88" s="10"/>
      <c r="F88" s="9"/>
      <c r="G88" s="9"/>
      <c r="H88" s="11"/>
      <c r="I88" s="11"/>
      <c r="J88" s="12" t="str">
        <f t="shared" si="7"/>
        <v/>
      </c>
      <c r="K88" s="9"/>
      <c r="L88" s="13" t="str">
        <f t="shared" si="8"/>
        <v/>
      </c>
    </row>
    <row r="89" spans="1:12" x14ac:dyDescent="0.25">
      <c r="A89" s="7"/>
      <c r="B89" s="7"/>
      <c r="C89" s="8" t="str">
        <f t="shared" si="6"/>
        <v/>
      </c>
      <c r="D89" s="9"/>
      <c r="E89" s="10"/>
      <c r="F89" s="9"/>
      <c r="G89" s="9"/>
      <c r="H89" s="11"/>
      <c r="I89" s="11"/>
      <c r="J89" s="12" t="str">
        <f t="shared" si="7"/>
        <v/>
      </c>
      <c r="K89" s="9"/>
      <c r="L89" s="13" t="str">
        <f t="shared" si="8"/>
        <v/>
      </c>
    </row>
    <row r="90" spans="1:12" x14ac:dyDescent="0.25">
      <c r="A90" s="7"/>
      <c r="B90" s="7"/>
      <c r="C90" s="8" t="str">
        <f t="shared" si="6"/>
        <v/>
      </c>
      <c r="D90" s="9"/>
      <c r="E90" s="10"/>
      <c r="F90" s="9"/>
      <c r="G90" s="9"/>
      <c r="H90" s="11"/>
      <c r="I90" s="11"/>
      <c r="J90" s="12" t="str">
        <f t="shared" si="7"/>
        <v/>
      </c>
      <c r="K90" s="9"/>
      <c r="L90" s="13" t="str">
        <f t="shared" si="8"/>
        <v/>
      </c>
    </row>
    <row r="91" spans="1:12" x14ac:dyDescent="0.25">
      <c r="A91" s="7"/>
      <c r="B91" s="7"/>
      <c r="C91" s="8" t="str">
        <f t="shared" si="6"/>
        <v/>
      </c>
      <c r="D91" s="9"/>
      <c r="E91" s="10"/>
      <c r="F91" s="9"/>
      <c r="G91" s="9"/>
      <c r="H91" s="11"/>
      <c r="I91" s="11"/>
      <c r="J91" s="12" t="str">
        <f t="shared" si="7"/>
        <v/>
      </c>
      <c r="K91" s="9"/>
      <c r="L91" s="13" t="str">
        <f t="shared" si="8"/>
        <v/>
      </c>
    </row>
    <row r="92" spans="1:12" x14ac:dyDescent="0.25">
      <c r="A92" s="7"/>
      <c r="B92" s="7"/>
      <c r="C92" s="8" t="str">
        <f t="shared" si="6"/>
        <v/>
      </c>
      <c r="D92" s="9"/>
      <c r="E92" s="10"/>
      <c r="F92" s="9"/>
      <c r="G92" s="9"/>
      <c r="H92" s="11"/>
      <c r="I92" s="11"/>
      <c r="J92" s="12" t="str">
        <f t="shared" si="7"/>
        <v/>
      </c>
      <c r="K92" s="9"/>
      <c r="L92" s="13" t="str">
        <f t="shared" si="8"/>
        <v/>
      </c>
    </row>
    <row r="93" spans="1:12" x14ac:dyDescent="0.25">
      <c r="A93" s="7"/>
      <c r="B93" s="7"/>
      <c r="C93" s="8" t="str">
        <f t="shared" si="6"/>
        <v/>
      </c>
      <c r="D93" s="9"/>
      <c r="E93" s="10"/>
      <c r="F93" s="9"/>
      <c r="G93" s="9"/>
      <c r="H93" s="11"/>
      <c r="I93" s="11"/>
      <c r="J93" s="12" t="str">
        <f t="shared" si="7"/>
        <v/>
      </c>
      <c r="K93" s="9"/>
      <c r="L93" s="13" t="str">
        <f t="shared" si="8"/>
        <v/>
      </c>
    </row>
    <row r="94" spans="1:12" x14ac:dyDescent="0.25">
      <c r="A94" s="7"/>
      <c r="B94" s="7"/>
      <c r="C94" s="8" t="str">
        <f t="shared" si="6"/>
        <v/>
      </c>
      <c r="D94" s="9"/>
      <c r="E94" s="10"/>
      <c r="F94" s="9"/>
      <c r="G94" s="9"/>
      <c r="H94" s="11"/>
      <c r="I94" s="11"/>
      <c r="J94" s="12" t="str">
        <f t="shared" si="7"/>
        <v/>
      </c>
      <c r="K94" s="9"/>
      <c r="L94" s="13" t="str">
        <f t="shared" si="8"/>
        <v/>
      </c>
    </row>
    <row r="95" spans="1:12" x14ac:dyDescent="0.25">
      <c r="A95" s="7"/>
      <c r="B95" s="7"/>
      <c r="C95" s="8" t="str">
        <f t="shared" si="6"/>
        <v/>
      </c>
      <c r="D95" s="9"/>
      <c r="E95" s="10"/>
      <c r="F95" s="9"/>
      <c r="G95" s="9"/>
      <c r="H95" s="11"/>
      <c r="I95" s="11"/>
      <c r="J95" s="12" t="str">
        <f t="shared" si="7"/>
        <v/>
      </c>
      <c r="K95" s="9"/>
      <c r="L95" s="13" t="str">
        <f t="shared" si="8"/>
        <v/>
      </c>
    </row>
    <row r="96" spans="1:12" x14ac:dyDescent="0.25">
      <c r="A96" s="7"/>
      <c r="B96" s="7"/>
      <c r="C96" s="8" t="str">
        <f t="shared" si="6"/>
        <v/>
      </c>
      <c r="D96" s="9"/>
      <c r="E96" s="10"/>
      <c r="F96" s="9"/>
      <c r="G96" s="9"/>
      <c r="H96" s="11"/>
      <c r="I96" s="11"/>
      <c r="J96" s="12" t="str">
        <f t="shared" si="7"/>
        <v/>
      </c>
      <c r="K96" s="9"/>
      <c r="L96" s="13" t="str">
        <f t="shared" si="8"/>
        <v/>
      </c>
    </row>
    <row r="97" spans="1:12" x14ac:dyDescent="0.25">
      <c r="A97" s="7"/>
      <c r="B97" s="7"/>
      <c r="C97" s="8" t="str">
        <f t="shared" si="6"/>
        <v/>
      </c>
      <c r="D97" s="9"/>
      <c r="E97" s="10"/>
      <c r="F97" s="9"/>
      <c r="G97" s="9"/>
      <c r="H97" s="11"/>
      <c r="I97" s="11"/>
      <c r="J97" s="12" t="str">
        <f t="shared" si="7"/>
        <v/>
      </c>
      <c r="K97" s="9"/>
      <c r="L97" s="13" t="str">
        <f t="shared" si="8"/>
        <v/>
      </c>
    </row>
    <row r="98" spans="1:12" x14ac:dyDescent="0.25">
      <c r="A98" s="7"/>
      <c r="B98" s="7"/>
      <c r="C98" s="8" t="str">
        <f t="shared" si="6"/>
        <v/>
      </c>
      <c r="D98" s="9"/>
      <c r="E98" s="10"/>
      <c r="F98" s="9"/>
      <c r="G98" s="9"/>
      <c r="H98" s="11"/>
      <c r="I98" s="11"/>
      <c r="J98" s="12" t="str">
        <f t="shared" si="7"/>
        <v/>
      </c>
      <c r="K98" s="9"/>
      <c r="L98" s="13" t="str">
        <f t="shared" si="8"/>
        <v/>
      </c>
    </row>
    <row r="99" spans="1:12" x14ac:dyDescent="0.25">
      <c r="A99" s="7"/>
      <c r="B99" s="7"/>
      <c r="C99" s="8" t="str">
        <f t="shared" si="6"/>
        <v/>
      </c>
      <c r="D99" s="9"/>
      <c r="E99" s="10"/>
      <c r="F99" s="9"/>
      <c r="G99" s="9"/>
      <c r="H99" s="11"/>
      <c r="I99" s="11"/>
      <c r="J99" s="12" t="str">
        <f t="shared" si="7"/>
        <v/>
      </c>
      <c r="K99" s="9"/>
      <c r="L99" s="13" t="str">
        <f t="shared" si="8"/>
        <v/>
      </c>
    </row>
    <row r="100" spans="1:12" x14ac:dyDescent="0.25">
      <c r="A100" s="7"/>
      <c r="B100" s="7"/>
      <c r="C100" s="8" t="str">
        <f t="shared" si="6"/>
        <v/>
      </c>
      <c r="D100" s="9"/>
      <c r="E100" s="10"/>
      <c r="F100" s="9"/>
      <c r="G100" s="9"/>
      <c r="H100" s="11"/>
      <c r="I100" s="11"/>
      <c r="J100" s="12" t="str">
        <f t="shared" si="7"/>
        <v/>
      </c>
      <c r="K100" s="9"/>
      <c r="L100" s="13" t="str">
        <f t="shared" si="8"/>
        <v/>
      </c>
    </row>
    <row r="101" spans="1:12" x14ac:dyDescent="0.25">
      <c r="A101" s="7"/>
      <c r="B101" s="7"/>
      <c r="C101" s="8" t="str">
        <f t="shared" si="6"/>
        <v/>
      </c>
      <c r="D101" s="9"/>
      <c r="E101" s="10"/>
      <c r="F101" s="9"/>
      <c r="G101" s="9"/>
      <c r="H101" s="11"/>
      <c r="I101" s="11"/>
      <c r="J101" s="12" t="str">
        <f t="shared" si="7"/>
        <v/>
      </c>
      <c r="K101" s="9"/>
      <c r="L101" s="13" t="str">
        <f t="shared" si="8"/>
        <v/>
      </c>
    </row>
    <row r="102" spans="1:12" x14ac:dyDescent="0.25">
      <c r="A102" s="7"/>
      <c r="B102" s="7"/>
      <c r="C102" s="8" t="str">
        <f t="shared" si="6"/>
        <v/>
      </c>
      <c r="D102" s="9"/>
      <c r="E102" s="10"/>
      <c r="F102" s="9"/>
      <c r="G102" s="9"/>
      <c r="H102" s="11"/>
      <c r="I102" s="11"/>
      <c r="J102" s="12" t="str">
        <f t="shared" si="7"/>
        <v/>
      </c>
      <c r="K102" s="9"/>
      <c r="L102" s="13" t="str">
        <f t="shared" si="8"/>
        <v/>
      </c>
    </row>
    <row r="103" spans="1:12" x14ac:dyDescent="0.25">
      <c r="A103" s="7"/>
      <c r="B103" s="7"/>
      <c r="C103" s="8" t="str">
        <f t="shared" ref="C103:C134" si="9">IF(AND(ISNUMBER(A103),ISNUMBER(B103)),IF(B103&gt;A103,B103-A103,""),"")</f>
        <v/>
      </c>
      <c r="D103" s="9"/>
      <c r="E103" s="10"/>
      <c r="F103" s="9"/>
      <c r="G103" s="9"/>
      <c r="H103" s="11"/>
      <c r="I103" s="11"/>
      <c r="J103" s="12" t="str">
        <f t="shared" ref="J103:J134" si="10">IF(OR(H103="",G103&lt;&gt;"Gebucht"),"",H103-N(I103))</f>
        <v/>
      </c>
      <c r="K103" s="9"/>
      <c r="L103" s="13" t="str">
        <f t="shared" ref="L103:L134" si="11">IF(AND(A103="",B103=""),"",IF(OR(A103="",B103=""),"Datum fehlt",IF(B103&lt;=A103,"Abreise prüfen",IF(G103="","Status fehlt",IF(G103="Storniert","",IF(COUNTIFS($A$7:$A$206,"&lt;"&amp;B103,$B$7:$B$206,"&gt;"&amp;A103,$G$7:$G$206,"&lt;&gt;Storniert")&gt;1,"Überschneidung","ok"))))))</f>
        <v/>
      </c>
    </row>
    <row r="104" spans="1:12" x14ac:dyDescent="0.25">
      <c r="A104" s="7"/>
      <c r="B104" s="7"/>
      <c r="C104" s="8" t="str">
        <f t="shared" si="9"/>
        <v/>
      </c>
      <c r="D104" s="9"/>
      <c r="E104" s="10"/>
      <c r="F104" s="9"/>
      <c r="G104" s="9"/>
      <c r="H104" s="11"/>
      <c r="I104" s="11"/>
      <c r="J104" s="12" t="str">
        <f t="shared" si="10"/>
        <v/>
      </c>
      <c r="K104" s="9"/>
      <c r="L104" s="13" t="str">
        <f t="shared" si="11"/>
        <v/>
      </c>
    </row>
    <row r="105" spans="1:12" x14ac:dyDescent="0.25">
      <c r="A105" s="7"/>
      <c r="B105" s="7"/>
      <c r="C105" s="8" t="str">
        <f t="shared" si="9"/>
        <v/>
      </c>
      <c r="D105" s="9"/>
      <c r="E105" s="10"/>
      <c r="F105" s="9"/>
      <c r="G105" s="9"/>
      <c r="H105" s="11"/>
      <c r="I105" s="11"/>
      <c r="J105" s="12" t="str">
        <f t="shared" si="10"/>
        <v/>
      </c>
      <c r="K105" s="9"/>
      <c r="L105" s="13" t="str">
        <f t="shared" si="11"/>
        <v/>
      </c>
    </row>
    <row r="106" spans="1:12" x14ac:dyDescent="0.25">
      <c r="A106" s="7"/>
      <c r="B106" s="7"/>
      <c r="C106" s="8" t="str">
        <f t="shared" si="9"/>
        <v/>
      </c>
      <c r="D106" s="9"/>
      <c r="E106" s="10"/>
      <c r="F106" s="9"/>
      <c r="G106" s="9"/>
      <c r="H106" s="11"/>
      <c r="I106" s="11"/>
      <c r="J106" s="12" t="str">
        <f t="shared" si="10"/>
        <v/>
      </c>
      <c r="K106" s="9"/>
      <c r="L106" s="13" t="str">
        <f t="shared" si="11"/>
        <v/>
      </c>
    </row>
    <row r="107" spans="1:12" x14ac:dyDescent="0.25">
      <c r="A107" s="7"/>
      <c r="B107" s="7"/>
      <c r="C107" s="8" t="str">
        <f t="shared" si="9"/>
        <v/>
      </c>
      <c r="D107" s="9"/>
      <c r="E107" s="10"/>
      <c r="F107" s="9"/>
      <c r="G107" s="9"/>
      <c r="H107" s="11"/>
      <c r="I107" s="11"/>
      <c r="J107" s="12" t="str">
        <f t="shared" si="10"/>
        <v/>
      </c>
      <c r="K107" s="9"/>
      <c r="L107" s="13" t="str">
        <f t="shared" si="11"/>
        <v/>
      </c>
    </row>
    <row r="108" spans="1:12" x14ac:dyDescent="0.25">
      <c r="A108" s="7"/>
      <c r="B108" s="7"/>
      <c r="C108" s="8" t="str">
        <f t="shared" si="9"/>
        <v/>
      </c>
      <c r="D108" s="9"/>
      <c r="E108" s="10"/>
      <c r="F108" s="9"/>
      <c r="G108" s="9"/>
      <c r="H108" s="11"/>
      <c r="I108" s="11"/>
      <c r="J108" s="12" t="str">
        <f t="shared" si="10"/>
        <v/>
      </c>
      <c r="K108" s="9"/>
      <c r="L108" s="13" t="str">
        <f t="shared" si="11"/>
        <v/>
      </c>
    </row>
    <row r="109" spans="1:12" x14ac:dyDescent="0.25">
      <c r="A109" s="7"/>
      <c r="B109" s="7"/>
      <c r="C109" s="8" t="str">
        <f t="shared" si="9"/>
        <v/>
      </c>
      <c r="D109" s="9"/>
      <c r="E109" s="10"/>
      <c r="F109" s="9"/>
      <c r="G109" s="9"/>
      <c r="H109" s="11"/>
      <c r="I109" s="11"/>
      <c r="J109" s="12" t="str">
        <f t="shared" si="10"/>
        <v/>
      </c>
      <c r="K109" s="9"/>
      <c r="L109" s="13" t="str">
        <f t="shared" si="11"/>
        <v/>
      </c>
    </row>
    <row r="110" spans="1:12" x14ac:dyDescent="0.25">
      <c r="A110" s="7"/>
      <c r="B110" s="7"/>
      <c r="C110" s="8" t="str">
        <f t="shared" si="9"/>
        <v/>
      </c>
      <c r="D110" s="9"/>
      <c r="E110" s="10"/>
      <c r="F110" s="9"/>
      <c r="G110" s="9"/>
      <c r="H110" s="11"/>
      <c r="I110" s="11"/>
      <c r="J110" s="12" t="str">
        <f t="shared" si="10"/>
        <v/>
      </c>
      <c r="K110" s="9"/>
      <c r="L110" s="13" t="str">
        <f t="shared" si="11"/>
        <v/>
      </c>
    </row>
    <row r="111" spans="1:12" x14ac:dyDescent="0.25">
      <c r="A111" s="7"/>
      <c r="B111" s="7"/>
      <c r="C111" s="8" t="str">
        <f t="shared" si="9"/>
        <v/>
      </c>
      <c r="D111" s="9"/>
      <c r="E111" s="10"/>
      <c r="F111" s="9"/>
      <c r="G111" s="9"/>
      <c r="H111" s="11"/>
      <c r="I111" s="11"/>
      <c r="J111" s="12" t="str">
        <f t="shared" si="10"/>
        <v/>
      </c>
      <c r="K111" s="9"/>
      <c r="L111" s="13" t="str">
        <f t="shared" si="11"/>
        <v/>
      </c>
    </row>
    <row r="112" spans="1:12" x14ac:dyDescent="0.25">
      <c r="A112" s="7"/>
      <c r="B112" s="7"/>
      <c r="C112" s="8" t="str">
        <f t="shared" si="9"/>
        <v/>
      </c>
      <c r="D112" s="9"/>
      <c r="E112" s="10"/>
      <c r="F112" s="9"/>
      <c r="G112" s="9"/>
      <c r="H112" s="11"/>
      <c r="I112" s="11"/>
      <c r="J112" s="12" t="str">
        <f t="shared" si="10"/>
        <v/>
      </c>
      <c r="K112" s="9"/>
      <c r="L112" s="13" t="str">
        <f t="shared" si="11"/>
        <v/>
      </c>
    </row>
    <row r="113" spans="1:12" x14ac:dyDescent="0.25">
      <c r="A113" s="7"/>
      <c r="B113" s="7"/>
      <c r="C113" s="8" t="str">
        <f t="shared" si="9"/>
        <v/>
      </c>
      <c r="D113" s="9"/>
      <c r="E113" s="10"/>
      <c r="F113" s="9"/>
      <c r="G113" s="9"/>
      <c r="H113" s="11"/>
      <c r="I113" s="11"/>
      <c r="J113" s="12" t="str">
        <f t="shared" si="10"/>
        <v/>
      </c>
      <c r="K113" s="9"/>
      <c r="L113" s="13" t="str">
        <f t="shared" si="11"/>
        <v/>
      </c>
    </row>
    <row r="114" spans="1:12" x14ac:dyDescent="0.25">
      <c r="A114" s="7"/>
      <c r="B114" s="7"/>
      <c r="C114" s="8" t="str">
        <f t="shared" si="9"/>
        <v/>
      </c>
      <c r="D114" s="9"/>
      <c r="E114" s="10"/>
      <c r="F114" s="9"/>
      <c r="G114" s="9"/>
      <c r="H114" s="11"/>
      <c r="I114" s="11"/>
      <c r="J114" s="12" t="str">
        <f t="shared" si="10"/>
        <v/>
      </c>
      <c r="K114" s="9"/>
      <c r="L114" s="13" t="str">
        <f t="shared" si="11"/>
        <v/>
      </c>
    </row>
    <row r="115" spans="1:12" x14ac:dyDescent="0.25">
      <c r="A115" s="7"/>
      <c r="B115" s="7"/>
      <c r="C115" s="8" t="str">
        <f t="shared" si="9"/>
        <v/>
      </c>
      <c r="D115" s="9"/>
      <c r="E115" s="10"/>
      <c r="F115" s="9"/>
      <c r="G115" s="9"/>
      <c r="H115" s="11"/>
      <c r="I115" s="11"/>
      <c r="J115" s="12" t="str">
        <f t="shared" si="10"/>
        <v/>
      </c>
      <c r="K115" s="9"/>
      <c r="L115" s="13" t="str">
        <f t="shared" si="11"/>
        <v/>
      </c>
    </row>
    <row r="116" spans="1:12" x14ac:dyDescent="0.25">
      <c r="A116" s="7"/>
      <c r="B116" s="7"/>
      <c r="C116" s="8" t="str">
        <f t="shared" si="9"/>
        <v/>
      </c>
      <c r="D116" s="9"/>
      <c r="E116" s="10"/>
      <c r="F116" s="9"/>
      <c r="G116" s="9"/>
      <c r="H116" s="11"/>
      <c r="I116" s="11"/>
      <c r="J116" s="12" t="str">
        <f t="shared" si="10"/>
        <v/>
      </c>
      <c r="K116" s="9"/>
      <c r="L116" s="13" t="str">
        <f t="shared" si="11"/>
        <v/>
      </c>
    </row>
    <row r="117" spans="1:12" x14ac:dyDescent="0.25">
      <c r="A117" s="7"/>
      <c r="B117" s="7"/>
      <c r="C117" s="8" t="str">
        <f t="shared" si="9"/>
        <v/>
      </c>
      <c r="D117" s="9"/>
      <c r="E117" s="10"/>
      <c r="F117" s="9"/>
      <c r="G117" s="9"/>
      <c r="H117" s="11"/>
      <c r="I117" s="11"/>
      <c r="J117" s="12" t="str">
        <f t="shared" si="10"/>
        <v/>
      </c>
      <c r="K117" s="9"/>
      <c r="L117" s="13" t="str">
        <f t="shared" si="11"/>
        <v/>
      </c>
    </row>
    <row r="118" spans="1:12" x14ac:dyDescent="0.25">
      <c r="A118" s="7"/>
      <c r="B118" s="7"/>
      <c r="C118" s="8" t="str">
        <f t="shared" si="9"/>
        <v/>
      </c>
      <c r="D118" s="9"/>
      <c r="E118" s="10"/>
      <c r="F118" s="9"/>
      <c r="G118" s="9"/>
      <c r="H118" s="11"/>
      <c r="I118" s="11"/>
      <c r="J118" s="12" t="str">
        <f t="shared" si="10"/>
        <v/>
      </c>
      <c r="K118" s="9"/>
      <c r="L118" s="13" t="str">
        <f t="shared" si="11"/>
        <v/>
      </c>
    </row>
    <row r="119" spans="1:12" x14ac:dyDescent="0.25">
      <c r="A119" s="7"/>
      <c r="B119" s="7"/>
      <c r="C119" s="8" t="str">
        <f t="shared" si="9"/>
        <v/>
      </c>
      <c r="D119" s="9"/>
      <c r="E119" s="10"/>
      <c r="F119" s="9"/>
      <c r="G119" s="9"/>
      <c r="H119" s="11"/>
      <c r="I119" s="11"/>
      <c r="J119" s="12" t="str">
        <f t="shared" si="10"/>
        <v/>
      </c>
      <c r="K119" s="9"/>
      <c r="L119" s="13" t="str">
        <f t="shared" si="11"/>
        <v/>
      </c>
    </row>
    <row r="120" spans="1:12" x14ac:dyDescent="0.25">
      <c r="A120" s="7"/>
      <c r="B120" s="7"/>
      <c r="C120" s="8" t="str">
        <f t="shared" si="9"/>
        <v/>
      </c>
      <c r="D120" s="9"/>
      <c r="E120" s="10"/>
      <c r="F120" s="9"/>
      <c r="G120" s="9"/>
      <c r="H120" s="11"/>
      <c r="I120" s="11"/>
      <c r="J120" s="12" t="str">
        <f t="shared" si="10"/>
        <v/>
      </c>
      <c r="K120" s="9"/>
      <c r="L120" s="13" t="str">
        <f t="shared" si="11"/>
        <v/>
      </c>
    </row>
    <row r="121" spans="1:12" x14ac:dyDescent="0.25">
      <c r="A121" s="7"/>
      <c r="B121" s="7"/>
      <c r="C121" s="8" t="str">
        <f t="shared" si="9"/>
        <v/>
      </c>
      <c r="D121" s="9"/>
      <c r="E121" s="10"/>
      <c r="F121" s="9"/>
      <c r="G121" s="9"/>
      <c r="H121" s="11"/>
      <c r="I121" s="11"/>
      <c r="J121" s="12" t="str">
        <f t="shared" si="10"/>
        <v/>
      </c>
      <c r="K121" s="9"/>
      <c r="L121" s="13" t="str">
        <f t="shared" si="11"/>
        <v/>
      </c>
    </row>
    <row r="122" spans="1:12" x14ac:dyDescent="0.25">
      <c r="A122" s="7"/>
      <c r="B122" s="7"/>
      <c r="C122" s="8" t="str">
        <f t="shared" si="9"/>
        <v/>
      </c>
      <c r="D122" s="9"/>
      <c r="E122" s="10"/>
      <c r="F122" s="9"/>
      <c r="G122" s="9"/>
      <c r="H122" s="11"/>
      <c r="I122" s="11"/>
      <c r="J122" s="12" t="str">
        <f t="shared" si="10"/>
        <v/>
      </c>
      <c r="K122" s="9"/>
      <c r="L122" s="13" t="str">
        <f t="shared" si="11"/>
        <v/>
      </c>
    </row>
    <row r="123" spans="1:12" x14ac:dyDescent="0.25">
      <c r="A123" s="7"/>
      <c r="B123" s="7"/>
      <c r="C123" s="8" t="str">
        <f t="shared" si="9"/>
        <v/>
      </c>
      <c r="D123" s="9"/>
      <c r="E123" s="10"/>
      <c r="F123" s="9"/>
      <c r="G123" s="9"/>
      <c r="H123" s="11"/>
      <c r="I123" s="11"/>
      <c r="J123" s="12" t="str">
        <f t="shared" si="10"/>
        <v/>
      </c>
      <c r="K123" s="9"/>
      <c r="L123" s="13" t="str">
        <f t="shared" si="11"/>
        <v/>
      </c>
    </row>
    <row r="124" spans="1:12" x14ac:dyDescent="0.25">
      <c r="A124" s="7"/>
      <c r="B124" s="7"/>
      <c r="C124" s="8" t="str">
        <f t="shared" si="9"/>
        <v/>
      </c>
      <c r="D124" s="9"/>
      <c r="E124" s="10"/>
      <c r="F124" s="9"/>
      <c r="G124" s="9"/>
      <c r="H124" s="11"/>
      <c r="I124" s="11"/>
      <c r="J124" s="12" t="str">
        <f t="shared" si="10"/>
        <v/>
      </c>
      <c r="K124" s="9"/>
      <c r="L124" s="13" t="str">
        <f t="shared" si="11"/>
        <v/>
      </c>
    </row>
    <row r="125" spans="1:12" x14ac:dyDescent="0.25">
      <c r="A125" s="7"/>
      <c r="B125" s="7"/>
      <c r="C125" s="8" t="str">
        <f t="shared" si="9"/>
        <v/>
      </c>
      <c r="D125" s="9"/>
      <c r="E125" s="10"/>
      <c r="F125" s="9"/>
      <c r="G125" s="9"/>
      <c r="H125" s="11"/>
      <c r="I125" s="11"/>
      <c r="J125" s="12" t="str">
        <f t="shared" si="10"/>
        <v/>
      </c>
      <c r="K125" s="9"/>
      <c r="L125" s="13" t="str">
        <f t="shared" si="11"/>
        <v/>
      </c>
    </row>
    <row r="126" spans="1:12" x14ac:dyDescent="0.25">
      <c r="A126" s="7"/>
      <c r="B126" s="7"/>
      <c r="C126" s="8" t="str">
        <f t="shared" si="9"/>
        <v/>
      </c>
      <c r="D126" s="9"/>
      <c r="E126" s="10"/>
      <c r="F126" s="9"/>
      <c r="G126" s="9"/>
      <c r="H126" s="11"/>
      <c r="I126" s="11"/>
      <c r="J126" s="12" t="str">
        <f t="shared" si="10"/>
        <v/>
      </c>
      <c r="K126" s="9"/>
      <c r="L126" s="13" t="str">
        <f t="shared" si="11"/>
        <v/>
      </c>
    </row>
    <row r="127" spans="1:12" x14ac:dyDescent="0.25">
      <c r="A127" s="7"/>
      <c r="B127" s="7"/>
      <c r="C127" s="8" t="str">
        <f t="shared" si="9"/>
        <v/>
      </c>
      <c r="D127" s="9"/>
      <c r="E127" s="10"/>
      <c r="F127" s="9"/>
      <c r="G127" s="9"/>
      <c r="H127" s="11"/>
      <c r="I127" s="11"/>
      <c r="J127" s="12" t="str">
        <f t="shared" si="10"/>
        <v/>
      </c>
      <c r="K127" s="9"/>
      <c r="L127" s="13" t="str">
        <f t="shared" si="11"/>
        <v/>
      </c>
    </row>
    <row r="128" spans="1:12" x14ac:dyDescent="0.25">
      <c r="A128" s="7"/>
      <c r="B128" s="7"/>
      <c r="C128" s="8" t="str">
        <f t="shared" si="9"/>
        <v/>
      </c>
      <c r="D128" s="9"/>
      <c r="E128" s="10"/>
      <c r="F128" s="9"/>
      <c r="G128" s="9"/>
      <c r="H128" s="11"/>
      <c r="I128" s="11"/>
      <c r="J128" s="12" t="str">
        <f t="shared" si="10"/>
        <v/>
      </c>
      <c r="K128" s="9"/>
      <c r="L128" s="13" t="str">
        <f t="shared" si="11"/>
        <v/>
      </c>
    </row>
    <row r="129" spans="1:12" x14ac:dyDescent="0.25">
      <c r="A129" s="7"/>
      <c r="B129" s="7"/>
      <c r="C129" s="8" t="str">
        <f t="shared" si="9"/>
        <v/>
      </c>
      <c r="D129" s="9"/>
      <c r="E129" s="10"/>
      <c r="F129" s="9"/>
      <c r="G129" s="9"/>
      <c r="H129" s="11"/>
      <c r="I129" s="11"/>
      <c r="J129" s="12" t="str">
        <f t="shared" si="10"/>
        <v/>
      </c>
      <c r="K129" s="9"/>
      <c r="L129" s="13" t="str">
        <f t="shared" si="11"/>
        <v/>
      </c>
    </row>
    <row r="130" spans="1:12" x14ac:dyDescent="0.25">
      <c r="A130" s="7"/>
      <c r="B130" s="7"/>
      <c r="C130" s="8" t="str">
        <f t="shared" si="9"/>
        <v/>
      </c>
      <c r="D130" s="9"/>
      <c r="E130" s="10"/>
      <c r="F130" s="9"/>
      <c r="G130" s="9"/>
      <c r="H130" s="11"/>
      <c r="I130" s="11"/>
      <c r="J130" s="12" t="str">
        <f t="shared" si="10"/>
        <v/>
      </c>
      <c r="K130" s="9"/>
      <c r="L130" s="13" t="str">
        <f t="shared" si="11"/>
        <v/>
      </c>
    </row>
    <row r="131" spans="1:12" x14ac:dyDescent="0.25">
      <c r="A131" s="7"/>
      <c r="B131" s="7"/>
      <c r="C131" s="8" t="str">
        <f t="shared" si="9"/>
        <v/>
      </c>
      <c r="D131" s="9"/>
      <c r="E131" s="10"/>
      <c r="F131" s="9"/>
      <c r="G131" s="9"/>
      <c r="H131" s="11"/>
      <c r="I131" s="11"/>
      <c r="J131" s="12" t="str">
        <f t="shared" si="10"/>
        <v/>
      </c>
      <c r="K131" s="9"/>
      <c r="L131" s="13" t="str">
        <f t="shared" si="11"/>
        <v/>
      </c>
    </row>
    <row r="132" spans="1:12" x14ac:dyDescent="0.25">
      <c r="A132" s="7"/>
      <c r="B132" s="7"/>
      <c r="C132" s="8" t="str">
        <f t="shared" si="9"/>
        <v/>
      </c>
      <c r="D132" s="9"/>
      <c r="E132" s="10"/>
      <c r="F132" s="9"/>
      <c r="G132" s="9"/>
      <c r="H132" s="11"/>
      <c r="I132" s="11"/>
      <c r="J132" s="12" t="str">
        <f t="shared" si="10"/>
        <v/>
      </c>
      <c r="K132" s="9"/>
      <c r="L132" s="13" t="str">
        <f t="shared" si="11"/>
        <v/>
      </c>
    </row>
    <row r="133" spans="1:12" x14ac:dyDescent="0.25">
      <c r="A133" s="7"/>
      <c r="B133" s="7"/>
      <c r="C133" s="8" t="str">
        <f t="shared" si="9"/>
        <v/>
      </c>
      <c r="D133" s="9"/>
      <c r="E133" s="10"/>
      <c r="F133" s="9"/>
      <c r="G133" s="9"/>
      <c r="H133" s="11"/>
      <c r="I133" s="11"/>
      <c r="J133" s="12" t="str">
        <f t="shared" si="10"/>
        <v/>
      </c>
      <c r="K133" s="9"/>
      <c r="L133" s="13" t="str">
        <f t="shared" si="11"/>
        <v/>
      </c>
    </row>
    <row r="134" spans="1:12" x14ac:dyDescent="0.25">
      <c r="A134" s="7"/>
      <c r="B134" s="7"/>
      <c r="C134" s="8" t="str">
        <f t="shared" si="9"/>
        <v/>
      </c>
      <c r="D134" s="9"/>
      <c r="E134" s="10"/>
      <c r="F134" s="9"/>
      <c r="G134" s="9"/>
      <c r="H134" s="11"/>
      <c r="I134" s="11"/>
      <c r="J134" s="12" t="str">
        <f t="shared" si="10"/>
        <v/>
      </c>
      <c r="K134" s="9"/>
      <c r="L134" s="13" t="str">
        <f t="shared" si="11"/>
        <v/>
      </c>
    </row>
    <row r="135" spans="1:12" x14ac:dyDescent="0.25">
      <c r="A135" s="7"/>
      <c r="B135" s="7"/>
      <c r="C135" s="8" t="str">
        <f t="shared" ref="C135:C166" si="12">IF(AND(ISNUMBER(A135),ISNUMBER(B135)),IF(B135&gt;A135,B135-A135,""),"")</f>
        <v/>
      </c>
      <c r="D135" s="9"/>
      <c r="E135" s="10"/>
      <c r="F135" s="9"/>
      <c r="G135" s="9"/>
      <c r="H135" s="11"/>
      <c r="I135" s="11"/>
      <c r="J135" s="12" t="str">
        <f t="shared" ref="J135:J166" si="13">IF(OR(H135="",G135&lt;&gt;"Gebucht"),"",H135-N(I135))</f>
        <v/>
      </c>
      <c r="K135" s="9"/>
      <c r="L135" s="13" t="str">
        <f t="shared" ref="L135:L166" si="14">IF(AND(A135="",B135=""),"",IF(OR(A135="",B135=""),"Datum fehlt",IF(B135&lt;=A135,"Abreise prüfen",IF(G135="","Status fehlt",IF(G135="Storniert","",IF(COUNTIFS($A$7:$A$206,"&lt;"&amp;B135,$B$7:$B$206,"&gt;"&amp;A135,$G$7:$G$206,"&lt;&gt;Storniert")&gt;1,"Überschneidung","ok"))))))</f>
        <v/>
      </c>
    </row>
    <row r="136" spans="1:12" x14ac:dyDescent="0.25">
      <c r="A136" s="7"/>
      <c r="B136" s="7"/>
      <c r="C136" s="8" t="str">
        <f t="shared" si="12"/>
        <v/>
      </c>
      <c r="D136" s="9"/>
      <c r="E136" s="10"/>
      <c r="F136" s="9"/>
      <c r="G136" s="9"/>
      <c r="H136" s="11"/>
      <c r="I136" s="11"/>
      <c r="J136" s="12" t="str">
        <f t="shared" si="13"/>
        <v/>
      </c>
      <c r="K136" s="9"/>
      <c r="L136" s="13" t="str">
        <f t="shared" si="14"/>
        <v/>
      </c>
    </row>
    <row r="137" spans="1:12" x14ac:dyDescent="0.25">
      <c r="A137" s="7"/>
      <c r="B137" s="7"/>
      <c r="C137" s="8" t="str">
        <f t="shared" si="12"/>
        <v/>
      </c>
      <c r="D137" s="9"/>
      <c r="E137" s="10"/>
      <c r="F137" s="9"/>
      <c r="G137" s="9"/>
      <c r="H137" s="11"/>
      <c r="I137" s="11"/>
      <c r="J137" s="12" t="str">
        <f t="shared" si="13"/>
        <v/>
      </c>
      <c r="K137" s="9"/>
      <c r="L137" s="13" t="str">
        <f t="shared" si="14"/>
        <v/>
      </c>
    </row>
    <row r="138" spans="1:12" x14ac:dyDescent="0.25">
      <c r="A138" s="7"/>
      <c r="B138" s="7"/>
      <c r="C138" s="8" t="str">
        <f t="shared" si="12"/>
        <v/>
      </c>
      <c r="D138" s="9"/>
      <c r="E138" s="10"/>
      <c r="F138" s="9"/>
      <c r="G138" s="9"/>
      <c r="H138" s="11"/>
      <c r="I138" s="11"/>
      <c r="J138" s="12" t="str">
        <f t="shared" si="13"/>
        <v/>
      </c>
      <c r="K138" s="9"/>
      <c r="L138" s="13" t="str">
        <f t="shared" si="14"/>
        <v/>
      </c>
    </row>
    <row r="139" spans="1:12" x14ac:dyDescent="0.25">
      <c r="A139" s="7"/>
      <c r="B139" s="7"/>
      <c r="C139" s="8" t="str">
        <f t="shared" si="12"/>
        <v/>
      </c>
      <c r="D139" s="9"/>
      <c r="E139" s="10"/>
      <c r="F139" s="9"/>
      <c r="G139" s="9"/>
      <c r="H139" s="11"/>
      <c r="I139" s="11"/>
      <c r="J139" s="12" t="str">
        <f t="shared" si="13"/>
        <v/>
      </c>
      <c r="K139" s="9"/>
      <c r="L139" s="13" t="str">
        <f t="shared" si="14"/>
        <v/>
      </c>
    </row>
    <row r="140" spans="1:12" x14ac:dyDescent="0.25">
      <c r="A140" s="7"/>
      <c r="B140" s="7"/>
      <c r="C140" s="8" t="str">
        <f t="shared" si="12"/>
        <v/>
      </c>
      <c r="D140" s="9"/>
      <c r="E140" s="10"/>
      <c r="F140" s="9"/>
      <c r="G140" s="9"/>
      <c r="H140" s="11"/>
      <c r="I140" s="11"/>
      <c r="J140" s="12" t="str">
        <f t="shared" si="13"/>
        <v/>
      </c>
      <c r="K140" s="9"/>
      <c r="L140" s="13" t="str">
        <f t="shared" si="14"/>
        <v/>
      </c>
    </row>
    <row r="141" spans="1:12" x14ac:dyDescent="0.25">
      <c r="A141" s="7"/>
      <c r="B141" s="7"/>
      <c r="C141" s="8" t="str">
        <f t="shared" si="12"/>
        <v/>
      </c>
      <c r="D141" s="9"/>
      <c r="E141" s="10"/>
      <c r="F141" s="9"/>
      <c r="G141" s="9"/>
      <c r="H141" s="11"/>
      <c r="I141" s="11"/>
      <c r="J141" s="12" t="str">
        <f t="shared" si="13"/>
        <v/>
      </c>
      <c r="K141" s="9"/>
      <c r="L141" s="13" t="str">
        <f t="shared" si="14"/>
        <v/>
      </c>
    </row>
    <row r="142" spans="1:12" x14ac:dyDescent="0.25">
      <c r="A142" s="7"/>
      <c r="B142" s="7"/>
      <c r="C142" s="8" t="str">
        <f t="shared" si="12"/>
        <v/>
      </c>
      <c r="D142" s="9"/>
      <c r="E142" s="10"/>
      <c r="F142" s="9"/>
      <c r="G142" s="9"/>
      <c r="H142" s="11"/>
      <c r="I142" s="11"/>
      <c r="J142" s="12" t="str">
        <f t="shared" si="13"/>
        <v/>
      </c>
      <c r="K142" s="9"/>
      <c r="L142" s="13" t="str">
        <f t="shared" si="14"/>
        <v/>
      </c>
    </row>
    <row r="143" spans="1:12" x14ac:dyDescent="0.25">
      <c r="A143" s="7"/>
      <c r="B143" s="7"/>
      <c r="C143" s="8" t="str">
        <f t="shared" si="12"/>
        <v/>
      </c>
      <c r="D143" s="9"/>
      <c r="E143" s="10"/>
      <c r="F143" s="9"/>
      <c r="G143" s="9"/>
      <c r="H143" s="11"/>
      <c r="I143" s="11"/>
      <c r="J143" s="12" t="str">
        <f t="shared" si="13"/>
        <v/>
      </c>
      <c r="K143" s="9"/>
      <c r="L143" s="13" t="str">
        <f t="shared" si="14"/>
        <v/>
      </c>
    </row>
    <row r="144" spans="1:12" x14ac:dyDescent="0.25">
      <c r="A144" s="7"/>
      <c r="B144" s="7"/>
      <c r="C144" s="8" t="str">
        <f t="shared" si="12"/>
        <v/>
      </c>
      <c r="D144" s="9"/>
      <c r="E144" s="10"/>
      <c r="F144" s="9"/>
      <c r="G144" s="9"/>
      <c r="H144" s="11"/>
      <c r="I144" s="11"/>
      <c r="J144" s="12" t="str">
        <f t="shared" si="13"/>
        <v/>
      </c>
      <c r="K144" s="9"/>
      <c r="L144" s="13" t="str">
        <f t="shared" si="14"/>
        <v/>
      </c>
    </row>
    <row r="145" spans="1:12" x14ac:dyDescent="0.25">
      <c r="A145" s="7"/>
      <c r="B145" s="7"/>
      <c r="C145" s="8" t="str">
        <f t="shared" si="12"/>
        <v/>
      </c>
      <c r="D145" s="9"/>
      <c r="E145" s="10"/>
      <c r="F145" s="9"/>
      <c r="G145" s="9"/>
      <c r="H145" s="11"/>
      <c r="I145" s="11"/>
      <c r="J145" s="12" t="str">
        <f t="shared" si="13"/>
        <v/>
      </c>
      <c r="K145" s="9"/>
      <c r="L145" s="13" t="str">
        <f t="shared" si="14"/>
        <v/>
      </c>
    </row>
    <row r="146" spans="1:12" x14ac:dyDescent="0.25">
      <c r="A146" s="7"/>
      <c r="B146" s="7"/>
      <c r="C146" s="8" t="str">
        <f t="shared" si="12"/>
        <v/>
      </c>
      <c r="D146" s="9"/>
      <c r="E146" s="10"/>
      <c r="F146" s="9"/>
      <c r="G146" s="9"/>
      <c r="H146" s="11"/>
      <c r="I146" s="11"/>
      <c r="J146" s="12" t="str">
        <f t="shared" si="13"/>
        <v/>
      </c>
      <c r="K146" s="9"/>
      <c r="L146" s="13" t="str">
        <f t="shared" si="14"/>
        <v/>
      </c>
    </row>
    <row r="147" spans="1:12" x14ac:dyDescent="0.25">
      <c r="A147" s="7"/>
      <c r="B147" s="7"/>
      <c r="C147" s="8" t="str">
        <f t="shared" si="12"/>
        <v/>
      </c>
      <c r="D147" s="9"/>
      <c r="E147" s="10"/>
      <c r="F147" s="9"/>
      <c r="G147" s="9"/>
      <c r="H147" s="11"/>
      <c r="I147" s="11"/>
      <c r="J147" s="12" t="str">
        <f t="shared" si="13"/>
        <v/>
      </c>
      <c r="K147" s="9"/>
      <c r="L147" s="13" t="str">
        <f t="shared" si="14"/>
        <v/>
      </c>
    </row>
    <row r="148" spans="1:12" x14ac:dyDescent="0.25">
      <c r="A148" s="7"/>
      <c r="B148" s="7"/>
      <c r="C148" s="8" t="str">
        <f t="shared" si="12"/>
        <v/>
      </c>
      <c r="D148" s="9"/>
      <c r="E148" s="10"/>
      <c r="F148" s="9"/>
      <c r="G148" s="9"/>
      <c r="H148" s="11"/>
      <c r="I148" s="11"/>
      <c r="J148" s="12" t="str">
        <f t="shared" si="13"/>
        <v/>
      </c>
      <c r="K148" s="9"/>
      <c r="L148" s="13" t="str">
        <f t="shared" si="14"/>
        <v/>
      </c>
    </row>
    <row r="149" spans="1:12" x14ac:dyDescent="0.25">
      <c r="A149" s="7"/>
      <c r="B149" s="7"/>
      <c r="C149" s="8" t="str">
        <f t="shared" si="12"/>
        <v/>
      </c>
      <c r="D149" s="9"/>
      <c r="E149" s="10"/>
      <c r="F149" s="9"/>
      <c r="G149" s="9"/>
      <c r="H149" s="11"/>
      <c r="I149" s="11"/>
      <c r="J149" s="12" t="str">
        <f t="shared" si="13"/>
        <v/>
      </c>
      <c r="K149" s="9"/>
      <c r="L149" s="13" t="str">
        <f t="shared" si="14"/>
        <v/>
      </c>
    </row>
    <row r="150" spans="1:12" x14ac:dyDescent="0.25">
      <c r="A150" s="7"/>
      <c r="B150" s="7"/>
      <c r="C150" s="8" t="str">
        <f t="shared" si="12"/>
        <v/>
      </c>
      <c r="D150" s="9"/>
      <c r="E150" s="10"/>
      <c r="F150" s="9"/>
      <c r="G150" s="9"/>
      <c r="H150" s="11"/>
      <c r="I150" s="11"/>
      <c r="J150" s="12" t="str">
        <f t="shared" si="13"/>
        <v/>
      </c>
      <c r="K150" s="9"/>
      <c r="L150" s="13" t="str">
        <f t="shared" si="14"/>
        <v/>
      </c>
    </row>
    <row r="151" spans="1:12" x14ac:dyDescent="0.25">
      <c r="A151" s="7"/>
      <c r="B151" s="7"/>
      <c r="C151" s="8" t="str">
        <f t="shared" si="12"/>
        <v/>
      </c>
      <c r="D151" s="9"/>
      <c r="E151" s="10"/>
      <c r="F151" s="9"/>
      <c r="G151" s="9"/>
      <c r="H151" s="11"/>
      <c r="I151" s="11"/>
      <c r="J151" s="12" t="str">
        <f t="shared" si="13"/>
        <v/>
      </c>
      <c r="K151" s="9"/>
      <c r="L151" s="13" t="str">
        <f t="shared" si="14"/>
        <v/>
      </c>
    </row>
    <row r="152" spans="1:12" x14ac:dyDescent="0.25">
      <c r="A152" s="7"/>
      <c r="B152" s="7"/>
      <c r="C152" s="8" t="str">
        <f t="shared" si="12"/>
        <v/>
      </c>
      <c r="D152" s="9"/>
      <c r="E152" s="10"/>
      <c r="F152" s="9"/>
      <c r="G152" s="9"/>
      <c r="H152" s="11"/>
      <c r="I152" s="11"/>
      <c r="J152" s="12" t="str">
        <f t="shared" si="13"/>
        <v/>
      </c>
      <c r="K152" s="9"/>
      <c r="L152" s="13" t="str">
        <f t="shared" si="14"/>
        <v/>
      </c>
    </row>
    <row r="153" spans="1:12" x14ac:dyDescent="0.25">
      <c r="A153" s="7"/>
      <c r="B153" s="7"/>
      <c r="C153" s="8" t="str">
        <f t="shared" si="12"/>
        <v/>
      </c>
      <c r="D153" s="9"/>
      <c r="E153" s="10"/>
      <c r="F153" s="9"/>
      <c r="G153" s="9"/>
      <c r="H153" s="11"/>
      <c r="I153" s="11"/>
      <c r="J153" s="12" t="str">
        <f t="shared" si="13"/>
        <v/>
      </c>
      <c r="K153" s="9"/>
      <c r="L153" s="13" t="str">
        <f t="shared" si="14"/>
        <v/>
      </c>
    </row>
    <row r="154" spans="1:12" x14ac:dyDescent="0.25">
      <c r="A154" s="7"/>
      <c r="B154" s="7"/>
      <c r="C154" s="8" t="str">
        <f t="shared" si="12"/>
        <v/>
      </c>
      <c r="D154" s="9"/>
      <c r="E154" s="10"/>
      <c r="F154" s="9"/>
      <c r="G154" s="9"/>
      <c r="H154" s="11"/>
      <c r="I154" s="11"/>
      <c r="J154" s="12" t="str">
        <f t="shared" si="13"/>
        <v/>
      </c>
      <c r="K154" s="9"/>
      <c r="L154" s="13" t="str">
        <f t="shared" si="14"/>
        <v/>
      </c>
    </row>
    <row r="155" spans="1:12" x14ac:dyDescent="0.25">
      <c r="A155" s="7"/>
      <c r="B155" s="7"/>
      <c r="C155" s="8" t="str">
        <f t="shared" si="12"/>
        <v/>
      </c>
      <c r="D155" s="9"/>
      <c r="E155" s="10"/>
      <c r="F155" s="9"/>
      <c r="G155" s="9"/>
      <c r="H155" s="11"/>
      <c r="I155" s="11"/>
      <c r="J155" s="12" t="str">
        <f t="shared" si="13"/>
        <v/>
      </c>
      <c r="K155" s="9"/>
      <c r="L155" s="13" t="str">
        <f t="shared" si="14"/>
        <v/>
      </c>
    </row>
    <row r="156" spans="1:12" x14ac:dyDescent="0.25">
      <c r="A156" s="7"/>
      <c r="B156" s="7"/>
      <c r="C156" s="8" t="str">
        <f t="shared" si="12"/>
        <v/>
      </c>
      <c r="D156" s="9"/>
      <c r="E156" s="10"/>
      <c r="F156" s="9"/>
      <c r="G156" s="9"/>
      <c r="H156" s="11"/>
      <c r="I156" s="11"/>
      <c r="J156" s="12" t="str">
        <f t="shared" si="13"/>
        <v/>
      </c>
      <c r="K156" s="9"/>
      <c r="L156" s="13" t="str">
        <f t="shared" si="14"/>
        <v/>
      </c>
    </row>
    <row r="157" spans="1:12" x14ac:dyDescent="0.25">
      <c r="A157" s="7"/>
      <c r="B157" s="7"/>
      <c r="C157" s="8" t="str">
        <f t="shared" si="12"/>
        <v/>
      </c>
      <c r="D157" s="9"/>
      <c r="E157" s="10"/>
      <c r="F157" s="9"/>
      <c r="G157" s="9"/>
      <c r="H157" s="11"/>
      <c r="I157" s="11"/>
      <c r="J157" s="12" t="str">
        <f t="shared" si="13"/>
        <v/>
      </c>
      <c r="K157" s="9"/>
      <c r="L157" s="13" t="str">
        <f t="shared" si="14"/>
        <v/>
      </c>
    </row>
    <row r="158" spans="1:12" x14ac:dyDescent="0.25">
      <c r="A158" s="7"/>
      <c r="B158" s="7"/>
      <c r="C158" s="8" t="str">
        <f t="shared" si="12"/>
        <v/>
      </c>
      <c r="D158" s="9"/>
      <c r="E158" s="10"/>
      <c r="F158" s="9"/>
      <c r="G158" s="9"/>
      <c r="H158" s="11"/>
      <c r="I158" s="11"/>
      <c r="J158" s="12" t="str">
        <f t="shared" si="13"/>
        <v/>
      </c>
      <c r="K158" s="9"/>
      <c r="L158" s="13" t="str">
        <f t="shared" si="14"/>
        <v/>
      </c>
    </row>
    <row r="159" spans="1:12" x14ac:dyDescent="0.25">
      <c r="A159" s="7"/>
      <c r="B159" s="7"/>
      <c r="C159" s="8" t="str">
        <f t="shared" si="12"/>
        <v/>
      </c>
      <c r="D159" s="9"/>
      <c r="E159" s="10"/>
      <c r="F159" s="9"/>
      <c r="G159" s="9"/>
      <c r="H159" s="11"/>
      <c r="I159" s="11"/>
      <c r="J159" s="12" t="str">
        <f t="shared" si="13"/>
        <v/>
      </c>
      <c r="K159" s="9"/>
      <c r="L159" s="13" t="str">
        <f t="shared" si="14"/>
        <v/>
      </c>
    </row>
    <row r="160" spans="1:12" x14ac:dyDescent="0.25">
      <c r="A160" s="7"/>
      <c r="B160" s="7"/>
      <c r="C160" s="8" t="str">
        <f t="shared" si="12"/>
        <v/>
      </c>
      <c r="D160" s="9"/>
      <c r="E160" s="10"/>
      <c r="F160" s="9"/>
      <c r="G160" s="9"/>
      <c r="H160" s="11"/>
      <c r="I160" s="11"/>
      <c r="J160" s="12" t="str">
        <f t="shared" si="13"/>
        <v/>
      </c>
      <c r="K160" s="9"/>
      <c r="L160" s="13" t="str">
        <f t="shared" si="14"/>
        <v/>
      </c>
    </row>
    <row r="161" spans="1:12" x14ac:dyDescent="0.25">
      <c r="A161" s="7"/>
      <c r="B161" s="7"/>
      <c r="C161" s="8" t="str">
        <f t="shared" si="12"/>
        <v/>
      </c>
      <c r="D161" s="9"/>
      <c r="E161" s="10"/>
      <c r="F161" s="9"/>
      <c r="G161" s="9"/>
      <c r="H161" s="11"/>
      <c r="I161" s="11"/>
      <c r="J161" s="12" t="str">
        <f t="shared" si="13"/>
        <v/>
      </c>
      <c r="K161" s="9"/>
      <c r="L161" s="13" t="str">
        <f t="shared" si="14"/>
        <v/>
      </c>
    </row>
    <row r="162" spans="1:12" x14ac:dyDescent="0.25">
      <c r="A162" s="7"/>
      <c r="B162" s="7"/>
      <c r="C162" s="8" t="str">
        <f t="shared" si="12"/>
        <v/>
      </c>
      <c r="D162" s="9"/>
      <c r="E162" s="10"/>
      <c r="F162" s="9"/>
      <c r="G162" s="9"/>
      <c r="H162" s="11"/>
      <c r="I162" s="11"/>
      <c r="J162" s="12" t="str">
        <f t="shared" si="13"/>
        <v/>
      </c>
      <c r="K162" s="9"/>
      <c r="L162" s="13" t="str">
        <f t="shared" si="14"/>
        <v/>
      </c>
    </row>
    <row r="163" spans="1:12" x14ac:dyDescent="0.25">
      <c r="A163" s="7"/>
      <c r="B163" s="7"/>
      <c r="C163" s="8" t="str">
        <f t="shared" si="12"/>
        <v/>
      </c>
      <c r="D163" s="9"/>
      <c r="E163" s="10"/>
      <c r="F163" s="9"/>
      <c r="G163" s="9"/>
      <c r="H163" s="11"/>
      <c r="I163" s="11"/>
      <c r="J163" s="12" t="str">
        <f t="shared" si="13"/>
        <v/>
      </c>
      <c r="K163" s="9"/>
      <c r="L163" s="13" t="str">
        <f t="shared" si="14"/>
        <v/>
      </c>
    </row>
    <row r="164" spans="1:12" x14ac:dyDescent="0.25">
      <c r="A164" s="7"/>
      <c r="B164" s="7"/>
      <c r="C164" s="8" t="str">
        <f t="shared" si="12"/>
        <v/>
      </c>
      <c r="D164" s="9"/>
      <c r="E164" s="10"/>
      <c r="F164" s="9"/>
      <c r="G164" s="9"/>
      <c r="H164" s="11"/>
      <c r="I164" s="11"/>
      <c r="J164" s="12" t="str">
        <f t="shared" si="13"/>
        <v/>
      </c>
      <c r="K164" s="9"/>
      <c r="L164" s="13" t="str">
        <f t="shared" si="14"/>
        <v/>
      </c>
    </row>
    <row r="165" spans="1:12" x14ac:dyDescent="0.25">
      <c r="A165" s="7"/>
      <c r="B165" s="7"/>
      <c r="C165" s="8" t="str">
        <f t="shared" si="12"/>
        <v/>
      </c>
      <c r="D165" s="9"/>
      <c r="E165" s="10"/>
      <c r="F165" s="9"/>
      <c r="G165" s="9"/>
      <c r="H165" s="11"/>
      <c r="I165" s="11"/>
      <c r="J165" s="12" t="str">
        <f t="shared" si="13"/>
        <v/>
      </c>
      <c r="K165" s="9"/>
      <c r="L165" s="13" t="str">
        <f t="shared" si="14"/>
        <v/>
      </c>
    </row>
    <row r="166" spans="1:12" x14ac:dyDescent="0.25">
      <c r="A166" s="7"/>
      <c r="B166" s="7"/>
      <c r="C166" s="8" t="str">
        <f t="shared" si="12"/>
        <v/>
      </c>
      <c r="D166" s="9"/>
      <c r="E166" s="10"/>
      <c r="F166" s="9"/>
      <c r="G166" s="9"/>
      <c r="H166" s="11"/>
      <c r="I166" s="11"/>
      <c r="J166" s="12" t="str">
        <f t="shared" si="13"/>
        <v/>
      </c>
      <c r="K166" s="9"/>
      <c r="L166" s="13" t="str">
        <f t="shared" si="14"/>
        <v/>
      </c>
    </row>
    <row r="167" spans="1:12" x14ac:dyDescent="0.25">
      <c r="A167" s="7"/>
      <c r="B167" s="7"/>
      <c r="C167" s="8" t="str">
        <f t="shared" ref="C167:C198" si="15">IF(AND(ISNUMBER(A167),ISNUMBER(B167)),IF(B167&gt;A167,B167-A167,""),"")</f>
        <v/>
      </c>
      <c r="D167" s="9"/>
      <c r="E167" s="10"/>
      <c r="F167" s="9"/>
      <c r="G167" s="9"/>
      <c r="H167" s="11"/>
      <c r="I167" s="11"/>
      <c r="J167" s="12" t="str">
        <f t="shared" ref="J167:J198" si="16">IF(OR(H167="",G167&lt;&gt;"Gebucht"),"",H167-N(I167))</f>
        <v/>
      </c>
      <c r="K167" s="9"/>
      <c r="L167" s="13" t="str">
        <f t="shared" ref="L167:L198" si="17">IF(AND(A167="",B167=""),"",IF(OR(A167="",B167=""),"Datum fehlt",IF(B167&lt;=A167,"Abreise prüfen",IF(G167="","Status fehlt",IF(G167="Storniert","",IF(COUNTIFS($A$7:$A$206,"&lt;"&amp;B167,$B$7:$B$206,"&gt;"&amp;A167,$G$7:$G$206,"&lt;&gt;Storniert")&gt;1,"Überschneidung","ok"))))))</f>
        <v/>
      </c>
    </row>
    <row r="168" spans="1:12" x14ac:dyDescent="0.25">
      <c r="A168" s="7"/>
      <c r="B168" s="7"/>
      <c r="C168" s="8" t="str">
        <f t="shared" si="15"/>
        <v/>
      </c>
      <c r="D168" s="9"/>
      <c r="E168" s="10"/>
      <c r="F168" s="9"/>
      <c r="G168" s="9"/>
      <c r="H168" s="11"/>
      <c r="I168" s="11"/>
      <c r="J168" s="12" t="str">
        <f t="shared" si="16"/>
        <v/>
      </c>
      <c r="K168" s="9"/>
      <c r="L168" s="13" t="str">
        <f t="shared" si="17"/>
        <v/>
      </c>
    </row>
    <row r="169" spans="1:12" x14ac:dyDescent="0.25">
      <c r="A169" s="7"/>
      <c r="B169" s="7"/>
      <c r="C169" s="8" t="str">
        <f t="shared" si="15"/>
        <v/>
      </c>
      <c r="D169" s="9"/>
      <c r="E169" s="10"/>
      <c r="F169" s="9"/>
      <c r="G169" s="9"/>
      <c r="H169" s="11"/>
      <c r="I169" s="11"/>
      <c r="J169" s="12" t="str">
        <f t="shared" si="16"/>
        <v/>
      </c>
      <c r="K169" s="9"/>
      <c r="L169" s="13" t="str">
        <f t="shared" si="17"/>
        <v/>
      </c>
    </row>
    <row r="170" spans="1:12" x14ac:dyDescent="0.25">
      <c r="A170" s="7"/>
      <c r="B170" s="7"/>
      <c r="C170" s="8" t="str">
        <f t="shared" si="15"/>
        <v/>
      </c>
      <c r="D170" s="9"/>
      <c r="E170" s="10"/>
      <c r="F170" s="9"/>
      <c r="G170" s="9"/>
      <c r="H170" s="11"/>
      <c r="I170" s="11"/>
      <c r="J170" s="12" t="str">
        <f t="shared" si="16"/>
        <v/>
      </c>
      <c r="K170" s="9"/>
      <c r="L170" s="13" t="str">
        <f t="shared" si="17"/>
        <v/>
      </c>
    </row>
    <row r="171" spans="1:12" x14ac:dyDescent="0.25">
      <c r="A171" s="7"/>
      <c r="B171" s="7"/>
      <c r="C171" s="8" t="str">
        <f t="shared" si="15"/>
        <v/>
      </c>
      <c r="D171" s="9"/>
      <c r="E171" s="10"/>
      <c r="F171" s="9"/>
      <c r="G171" s="9"/>
      <c r="H171" s="11"/>
      <c r="I171" s="11"/>
      <c r="J171" s="12" t="str">
        <f t="shared" si="16"/>
        <v/>
      </c>
      <c r="K171" s="9"/>
      <c r="L171" s="13" t="str">
        <f t="shared" si="17"/>
        <v/>
      </c>
    </row>
    <row r="172" spans="1:12" x14ac:dyDescent="0.25">
      <c r="A172" s="7"/>
      <c r="B172" s="7"/>
      <c r="C172" s="8" t="str">
        <f t="shared" si="15"/>
        <v/>
      </c>
      <c r="D172" s="9"/>
      <c r="E172" s="10"/>
      <c r="F172" s="9"/>
      <c r="G172" s="9"/>
      <c r="H172" s="11"/>
      <c r="I172" s="11"/>
      <c r="J172" s="12" t="str">
        <f t="shared" si="16"/>
        <v/>
      </c>
      <c r="K172" s="9"/>
      <c r="L172" s="13" t="str">
        <f t="shared" si="17"/>
        <v/>
      </c>
    </row>
    <row r="173" spans="1:12" x14ac:dyDescent="0.25">
      <c r="A173" s="7"/>
      <c r="B173" s="7"/>
      <c r="C173" s="8" t="str">
        <f t="shared" si="15"/>
        <v/>
      </c>
      <c r="D173" s="9"/>
      <c r="E173" s="10"/>
      <c r="F173" s="9"/>
      <c r="G173" s="9"/>
      <c r="H173" s="11"/>
      <c r="I173" s="11"/>
      <c r="J173" s="12" t="str">
        <f t="shared" si="16"/>
        <v/>
      </c>
      <c r="K173" s="9"/>
      <c r="L173" s="13" t="str">
        <f t="shared" si="17"/>
        <v/>
      </c>
    </row>
    <row r="174" spans="1:12" x14ac:dyDescent="0.25">
      <c r="A174" s="7"/>
      <c r="B174" s="7"/>
      <c r="C174" s="8" t="str">
        <f t="shared" si="15"/>
        <v/>
      </c>
      <c r="D174" s="9"/>
      <c r="E174" s="10"/>
      <c r="F174" s="9"/>
      <c r="G174" s="9"/>
      <c r="H174" s="11"/>
      <c r="I174" s="11"/>
      <c r="J174" s="12" t="str">
        <f t="shared" si="16"/>
        <v/>
      </c>
      <c r="K174" s="9"/>
      <c r="L174" s="13" t="str">
        <f t="shared" si="17"/>
        <v/>
      </c>
    </row>
    <row r="175" spans="1:12" x14ac:dyDescent="0.25">
      <c r="A175" s="7"/>
      <c r="B175" s="7"/>
      <c r="C175" s="8" t="str">
        <f t="shared" si="15"/>
        <v/>
      </c>
      <c r="D175" s="9"/>
      <c r="E175" s="10"/>
      <c r="F175" s="9"/>
      <c r="G175" s="9"/>
      <c r="H175" s="11"/>
      <c r="I175" s="11"/>
      <c r="J175" s="12" t="str">
        <f t="shared" si="16"/>
        <v/>
      </c>
      <c r="K175" s="9"/>
      <c r="L175" s="13" t="str">
        <f t="shared" si="17"/>
        <v/>
      </c>
    </row>
    <row r="176" spans="1:12" x14ac:dyDescent="0.25">
      <c r="A176" s="7"/>
      <c r="B176" s="7"/>
      <c r="C176" s="8" t="str">
        <f t="shared" si="15"/>
        <v/>
      </c>
      <c r="D176" s="9"/>
      <c r="E176" s="10"/>
      <c r="F176" s="9"/>
      <c r="G176" s="9"/>
      <c r="H176" s="11"/>
      <c r="I176" s="11"/>
      <c r="J176" s="12" t="str">
        <f t="shared" si="16"/>
        <v/>
      </c>
      <c r="K176" s="9"/>
      <c r="L176" s="13" t="str">
        <f t="shared" si="17"/>
        <v/>
      </c>
    </row>
    <row r="177" spans="1:12" x14ac:dyDescent="0.25">
      <c r="A177" s="7"/>
      <c r="B177" s="7"/>
      <c r="C177" s="8" t="str">
        <f t="shared" si="15"/>
        <v/>
      </c>
      <c r="D177" s="9"/>
      <c r="E177" s="10"/>
      <c r="F177" s="9"/>
      <c r="G177" s="9"/>
      <c r="H177" s="11"/>
      <c r="I177" s="11"/>
      <c r="J177" s="12" t="str">
        <f t="shared" si="16"/>
        <v/>
      </c>
      <c r="K177" s="9"/>
      <c r="L177" s="13" t="str">
        <f t="shared" si="17"/>
        <v/>
      </c>
    </row>
    <row r="178" spans="1:12" x14ac:dyDescent="0.25">
      <c r="A178" s="7"/>
      <c r="B178" s="7"/>
      <c r="C178" s="8" t="str">
        <f t="shared" si="15"/>
        <v/>
      </c>
      <c r="D178" s="9"/>
      <c r="E178" s="10"/>
      <c r="F178" s="9"/>
      <c r="G178" s="9"/>
      <c r="H178" s="11"/>
      <c r="I178" s="11"/>
      <c r="J178" s="12" t="str">
        <f t="shared" si="16"/>
        <v/>
      </c>
      <c r="K178" s="9"/>
      <c r="L178" s="13" t="str">
        <f t="shared" si="17"/>
        <v/>
      </c>
    </row>
    <row r="179" spans="1:12" x14ac:dyDescent="0.25">
      <c r="A179" s="7"/>
      <c r="B179" s="7"/>
      <c r="C179" s="8" t="str">
        <f t="shared" si="15"/>
        <v/>
      </c>
      <c r="D179" s="9"/>
      <c r="E179" s="10"/>
      <c r="F179" s="9"/>
      <c r="G179" s="9"/>
      <c r="H179" s="11"/>
      <c r="I179" s="11"/>
      <c r="J179" s="12" t="str">
        <f t="shared" si="16"/>
        <v/>
      </c>
      <c r="K179" s="9"/>
      <c r="L179" s="13" t="str">
        <f t="shared" si="17"/>
        <v/>
      </c>
    </row>
    <row r="180" spans="1:12" x14ac:dyDescent="0.25">
      <c r="A180" s="7"/>
      <c r="B180" s="7"/>
      <c r="C180" s="8" t="str">
        <f t="shared" si="15"/>
        <v/>
      </c>
      <c r="D180" s="9"/>
      <c r="E180" s="10"/>
      <c r="F180" s="9"/>
      <c r="G180" s="9"/>
      <c r="H180" s="11"/>
      <c r="I180" s="11"/>
      <c r="J180" s="12" t="str">
        <f t="shared" si="16"/>
        <v/>
      </c>
      <c r="K180" s="9"/>
      <c r="L180" s="13" t="str">
        <f t="shared" si="17"/>
        <v/>
      </c>
    </row>
    <row r="181" spans="1:12" x14ac:dyDescent="0.25">
      <c r="A181" s="7"/>
      <c r="B181" s="7"/>
      <c r="C181" s="8" t="str">
        <f t="shared" si="15"/>
        <v/>
      </c>
      <c r="D181" s="9"/>
      <c r="E181" s="10"/>
      <c r="F181" s="9"/>
      <c r="G181" s="9"/>
      <c r="H181" s="11"/>
      <c r="I181" s="11"/>
      <c r="J181" s="12" t="str">
        <f t="shared" si="16"/>
        <v/>
      </c>
      <c r="K181" s="9"/>
      <c r="L181" s="13" t="str">
        <f t="shared" si="17"/>
        <v/>
      </c>
    </row>
    <row r="182" spans="1:12" x14ac:dyDescent="0.25">
      <c r="A182" s="7"/>
      <c r="B182" s="7"/>
      <c r="C182" s="8" t="str">
        <f t="shared" si="15"/>
        <v/>
      </c>
      <c r="D182" s="9"/>
      <c r="E182" s="10"/>
      <c r="F182" s="9"/>
      <c r="G182" s="9"/>
      <c r="H182" s="11"/>
      <c r="I182" s="11"/>
      <c r="J182" s="12" t="str">
        <f t="shared" si="16"/>
        <v/>
      </c>
      <c r="K182" s="9"/>
      <c r="L182" s="13" t="str">
        <f t="shared" si="17"/>
        <v/>
      </c>
    </row>
    <row r="183" spans="1:12" x14ac:dyDescent="0.25">
      <c r="A183" s="7"/>
      <c r="B183" s="7"/>
      <c r="C183" s="8" t="str">
        <f t="shared" si="15"/>
        <v/>
      </c>
      <c r="D183" s="9"/>
      <c r="E183" s="10"/>
      <c r="F183" s="9"/>
      <c r="G183" s="9"/>
      <c r="H183" s="11"/>
      <c r="I183" s="11"/>
      <c r="J183" s="12" t="str">
        <f t="shared" si="16"/>
        <v/>
      </c>
      <c r="K183" s="9"/>
      <c r="L183" s="13" t="str">
        <f t="shared" si="17"/>
        <v/>
      </c>
    </row>
    <row r="184" spans="1:12" x14ac:dyDescent="0.25">
      <c r="A184" s="7"/>
      <c r="B184" s="7"/>
      <c r="C184" s="8" t="str">
        <f t="shared" si="15"/>
        <v/>
      </c>
      <c r="D184" s="9"/>
      <c r="E184" s="10"/>
      <c r="F184" s="9"/>
      <c r="G184" s="9"/>
      <c r="H184" s="11"/>
      <c r="I184" s="11"/>
      <c r="J184" s="12" t="str">
        <f t="shared" si="16"/>
        <v/>
      </c>
      <c r="K184" s="9"/>
      <c r="L184" s="13" t="str">
        <f t="shared" si="17"/>
        <v/>
      </c>
    </row>
    <row r="185" spans="1:12" x14ac:dyDescent="0.25">
      <c r="A185" s="7"/>
      <c r="B185" s="7"/>
      <c r="C185" s="8" t="str">
        <f t="shared" si="15"/>
        <v/>
      </c>
      <c r="D185" s="9"/>
      <c r="E185" s="10"/>
      <c r="F185" s="9"/>
      <c r="G185" s="9"/>
      <c r="H185" s="11"/>
      <c r="I185" s="11"/>
      <c r="J185" s="12" t="str">
        <f t="shared" si="16"/>
        <v/>
      </c>
      <c r="K185" s="9"/>
      <c r="L185" s="13" t="str">
        <f t="shared" si="17"/>
        <v/>
      </c>
    </row>
    <row r="186" spans="1:12" x14ac:dyDescent="0.25">
      <c r="A186" s="7"/>
      <c r="B186" s="7"/>
      <c r="C186" s="8" t="str">
        <f t="shared" si="15"/>
        <v/>
      </c>
      <c r="D186" s="9"/>
      <c r="E186" s="10"/>
      <c r="F186" s="9"/>
      <c r="G186" s="9"/>
      <c r="H186" s="11"/>
      <c r="I186" s="11"/>
      <c r="J186" s="12" t="str">
        <f t="shared" si="16"/>
        <v/>
      </c>
      <c r="K186" s="9"/>
      <c r="L186" s="13" t="str">
        <f t="shared" si="17"/>
        <v/>
      </c>
    </row>
    <row r="187" spans="1:12" x14ac:dyDescent="0.25">
      <c r="A187" s="7"/>
      <c r="B187" s="7"/>
      <c r="C187" s="8" t="str">
        <f t="shared" si="15"/>
        <v/>
      </c>
      <c r="D187" s="9"/>
      <c r="E187" s="10"/>
      <c r="F187" s="9"/>
      <c r="G187" s="9"/>
      <c r="H187" s="11"/>
      <c r="I187" s="11"/>
      <c r="J187" s="12" t="str">
        <f t="shared" si="16"/>
        <v/>
      </c>
      <c r="K187" s="9"/>
      <c r="L187" s="13" t="str">
        <f t="shared" si="17"/>
        <v/>
      </c>
    </row>
    <row r="188" spans="1:12" x14ac:dyDescent="0.25">
      <c r="A188" s="7"/>
      <c r="B188" s="7"/>
      <c r="C188" s="8" t="str">
        <f t="shared" si="15"/>
        <v/>
      </c>
      <c r="D188" s="9"/>
      <c r="E188" s="10"/>
      <c r="F188" s="9"/>
      <c r="G188" s="9"/>
      <c r="H188" s="11"/>
      <c r="I188" s="11"/>
      <c r="J188" s="12" t="str">
        <f t="shared" si="16"/>
        <v/>
      </c>
      <c r="K188" s="9"/>
      <c r="L188" s="13" t="str">
        <f t="shared" si="17"/>
        <v/>
      </c>
    </row>
    <row r="189" spans="1:12" x14ac:dyDescent="0.25">
      <c r="A189" s="7"/>
      <c r="B189" s="7"/>
      <c r="C189" s="8" t="str">
        <f t="shared" si="15"/>
        <v/>
      </c>
      <c r="D189" s="9"/>
      <c r="E189" s="10"/>
      <c r="F189" s="9"/>
      <c r="G189" s="9"/>
      <c r="H189" s="11"/>
      <c r="I189" s="11"/>
      <c r="J189" s="12" t="str">
        <f t="shared" si="16"/>
        <v/>
      </c>
      <c r="K189" s="9"/>
      <c r="L189" s="13" t="str">
        <f t="shared" si="17"/>
        <v/>
      </c>
    </row>
    <row r="190" spans="1:12" x14ac:dyDescent="0.25">
      <c r="A190" s="7"/>
      <c r="B190" s="7"/>
      <c r="C190" s="8" t="str">
        <f t="shared" si="15"/>
        <v/>
      </c>
      <c r="D190" s="9"/>
      <c r="E190" s="10"/>
      <c r="F190" s="9"/>
      <c r="G190" s="9"/>
      <c r="H190" s="11"/>
      <c r="I190" s="11"/>
      <c r="J190" s="12" t="str">
        <f t="shared" si="16"/>
        <v/>
      </c>
      <c r="K190" s="9"/>
      <c r="L190" s="13" t="str">
        <f t="shared" si="17"/>
        <v/>
      </c>
    </row>
    <row r="191" spans="1:12" x14ac:dyDescent="0.25">
      <c r="A191" s="7"/>
      <c r="B191" s="7"/>
      <c r="C191" s="8" t="str">
        <f t="shared" si="15"/>
        <v/>
      </c>
      <c r="D191" s="9"/>
      <c r="E191" s="10"/>
      <c r="F191" s="9"/>
      <c r="G191" s="9"/>
      <c r="H191" s="11"/>
      <c r="I191" s="11"/>
      <c r="J191" s="12" t="str">
        <f t="shared" si="16"/>
        <v/>
      </c>
      <c r="K191" s="9"/>
      <c r="L191" s="13" t="str">
        <f t="shared" si="17"/>
        <v/>
      </c>
    </row>
    <row r="192" spans="1:12" x14ac:dyDescent="0.25">
      <c r="A192" s="7"/>
      <c r="B192" s="7"/>
      <c r="C192" s="8" t="str">
        <f t="shared" si="15"/>
        <v/>
      </c>
      <c r="D192" s="9"/>
      <c r="E192" s="10"/>
      <c r="F192" s="9"/>
      <c r="G192" s="9"/>
      <c r="H192" s="11"/>
      <c r="I192" s="11"/>
      <c r="J192" s="12" t="str">
        <f t="shared" si="16"/>
        <v/>
      </c>
      <c r="K192" s="9"/>
      <c r="L192" s="13" t="str">
        <f t="shared" si="17"/>
        <v/>
      </c>
    </row>
    <row r="193" spans="1:12" x14ac:dyDescent="0.25">
      <c r="A193" s="7"/>
      <c r="B193" s="7"/>
      <c r="C193" s="8" t="str">
        <f t="shared" si="15"/>
        <v/>
      </c>
      <c r="D193" s="9"/>
      <c r="E193" s="10"/>
      <c r="F193" s="9"/>
      <c r="G193" s="9"/>
      <c r="H193" s="11"/>
      <c r="I193" s="11"/>
      <c r="J193" s="12" t="str">
        <f t="shared" si="16"/>
        <v/>
      </c>
      <c r="K193" s="9"/>
      <c r="L193" s="13" t="str">
        <f t="shared" si="17"/>
        <v/>
      </c>
    </row>
    <row r="194" spans="1:12" x14ac:dyDescent="0.25">
      <c r="A194" s="7"/>
      <c r="B194" s="7"/>
      <c r="C194" s="8" t="str">
        <f t="shared" si="15"/>
        <v/>
      </c>
      <c r="D194" s="9"/>
      <c r="E194" s="10"/>
      <c r="F194" s="9"/>
      <c r="G194" s="9"/>
      <c r="H194" s="11"/>
      <c r="I194" s="11"/>
      <c r="J194" s="12" t="str">
        <f t="shared" si="16"/>
        <v/>
      </c>
      <c r="K194" s="9"/>
      <c r="L194" s="13" t="str">
        <f t="shared" si="17"/>
        <v/>
      </c>
    </row>
    <row r="195" spans="1:12" x14ac:dyDescent="0.25">
      <c r="A195" s="7"/>
      <c r="B195" s="7"/>
      <c r="C195" s="8" t="str">
        <f t="shared" si="15"/>
        <v/>
      </c>
      <c r="D195" s="9"/>
      <c r="E195" s="10"/>
      <c r="F195" s="9"/>
      <c r="G195" s="9"/>
      <c r="H195" s="11"/>
      <c r="I195" s="11"/>
      <c r="J195" s="12" t="str">
        <f t="shared" si="16"/>
        <v/>
      </c>
      <c r="K195" s="9"/>
      <c r="L195" s="13" t="str">
        <f t="shared" si="17"/>
        <v/>
      </c>
    </row>
    <row r="196" spans="1:12" x14ac:dyDescent="0.25">
      <c r="A196" s="7"/>
      <c r="B196" s="7"/>
      <c r="C196" s="8" t="str">
        <f t="shared" si="15"/>
        <v/>
      </c>
      <c r="D196" s="9"/>
      <c r="E196" s="10"/>
      <c r="F196" s="9"/>
      <c r="G196" s="9"/>
      <c r="H196" s="11"/>
      <c r="I196" s="11"/>
      <c r="J196" s="12" t="str">
        <f t="shared" si="16"/>
        <v/>
      </c>
      <c r="K196" s="9"/>
      <c r="L196" s="13" t="str">
        <f t="shared" si="17"/>
        <v/>
      </c>
    </row>
    <row r="197" spans="1:12" x14ac:dyDescent="0.25">
      <c r="A197" s="7"/>
      <c r="B197" s="7"/>
      <c r="C197" s="8" t="str">
        <f t="shared" si="15"/>
        <v/>
      </c>
      <c r="D197" s="9"/>
      <c r="E197" s="10"/>
      <c r="F197" s="9"/>
      <c r="G197" s="9"/>
      <c r="H197" s="11"/>
      <c r="I197" s="11"/>
      <c r="J197" s="12" t="str">
        <f t="shared" si="16"/>
        <v/>
      </c>
      <c r="K197" s="9"/>
      <c r="L197" s="13" t="str">
        <f t="shared" si="17"/>
        <v/>
      </c>
    </row>
    <row r="198" spans="1:12" x14ac:dyDescent="0.25">
      <c r="A198" s="7"/>
      <c r="B198" s="7"/>
      <c r="C198" s="8" t="str">
        <f t="shared" si="15"/>
        <v/>
      </c>
      <c r="D198" s="9"/>
      <c r="E198" s="10"/>
      <c r="F198" s="9"/>
      <c r="G198" s="9"/>
      <c r="H198" s="11"/>
      <c r="I198" s="11"/>
      <c r="J198" s="12" t="str">
        <f t="shared" si="16"/>
        <v/>
      </c>
      <c r="K198" s="9"/>
      <c r="L198" s="13" t="str">
        <f t="shared" si="17"/>
        <v/>
      </c>
    </row>
    <row r="199" spans="1:12" x14ac:dyDescent="0.25">
      <c r="A199" s="7"/>
      <c r="B199" s="7"/>
      <c r="C199" s="8" t="str">
        <f t="shared" ref="C199:C230" si="18">IF(AND(ISNUMBER(A199),ISNUMBER(B199)),IF(B199&gt;A199,B199-A199,""),"")</f>
        <v/>
      </c>
      <c r="D199" s="9"/>
      <c r="E199" s="10"/>
      <c r="F199" s="9"/>
      <c r="G199" s="9"/>
      <c r="H199" s="11"/>
      <c r="I199" s="11"/>
      <c r="J199" s="12" t="str">
        <f t="shared" ref="J199:J230" si="19">IF(OR(H199="",G199&lt;&gt;"Gebucht"),"",H199-N(I199))</f>
        <v/>
      </c>
      <c r="K199" s="9"/>
      <c r="L199" s="13" t="str">
        <f t="shared" ref="L199:L206" si="20">IF(AND(A199="",B199=""),"",IF(OR(A199="",B199=""),"Datum fehlt",IF(B199&lt;=A199,"Abreise prüfen",IF(G199="","Status fehlt",IF(G199="Storniert","",IF(COUNTIFS($A$7:$A$206,"&lt;"&amp;B199,$B$7:$B$206,"&gt;"&amp;A199,$G$7:$G$206,"&lt;&gt;Storniert")&gt;1,"Überschneidung","ok"))))))</f>
        <v/>
      </c>
    </row>
    <row r="200" spans="1:12" x14ac:dyDescent="0.25">
      <c r="A200" s="7"/>
      <c r="B200" s="7"/>
      <c r="C200" s="8" t="str">
        <f t="shared" si="18"/>
        <v/>
      </c>
      <c r="D200" s="9"/>
      <c r="E200" s="10"/>
      <c r="F200" s="9"/>
      <c r="G200" s="9"/>
      <c r="H200" s="11"/>
      <c r="I200" s="11"/>
      <c r="J200" s="12" t="str">
        <f t="shared" si="19"/>
        <v/>
      </c>
      <c r="K200" s="9"/>
      <c r="L200" s="13" t="str">
        <f t="shared" si="20"/>
        <v/>
      </c>
    </row>
    <row r="201" spans="1:12" x14ac:dyDescent="0.25">
      <c r="A201" s="7"/>
      <c r="B201" s="7"/>
      <c r="C201" s="8" t="str">
        <f t="shared" si="18"/>
        <v/>
      </c>
      <c r="D201" s="9"/>
      <c r="E201" s="10"/>
      <c r="F201" s="9"/>
      <c r="G201" s="9"/>
      <c r="H201" s="11"/>
      <c r="I201" s="11"/>
      <c r="J201" s="12" t="str">
        <f t="shared" si="19"/>
        <v/>
      </c>
      <c r="K201" s="9"/>
      <c r="L201" s="13" t="str">
        <f t="shared" si="20"/>
        <v/>
      </c>
    </row>
    <row r="202" spans="1:12" x14ac:dyDescent="0.25">
      <c r="A202" s="7"/>
      <c r="B202" s="7"/>
      <c r="C202" s="8" t="str">
        <f t="shared" si="18"/>
        <v/>
      </c>
      <c r="D202" s="9"/>
      <c r="E202" s="10"/>
      <c r="F202" s="9"/>
      <c r="G202" s="9"/>
      <c r="H202" s="11"/>
      <c r="I202" s="11"/>
      <c r="J202" s="12" t="str">
        <f t="shared" si="19"/>
        <v/>
      </c>
      <c r="K202" s="9"/>
      <c r="L202" s="13" t="str">
        <f t="shared" si="20"/>
        <v/>
      </c>
    </row>
    <row r="203" spans="1:12" x14ac:dyDescent="0.25">
      <c r="A203" s="7"/>
      <c r="B203" s="7"/>
      <c r="C203" s="8" t="str">
        <f t="shared" si="18"/>
        <v/>
      </c>
      <c r="D203" s="9"/>
      <c r="E203" s="10"/>
      <c r="F203" s="9"/>
      <c r="G203" s="9"/>
      <c r="H203" s="11"/>
      <c r="I203" s="11"/>
      <c r="J203" s="12" t="str">
        <f t="shared" si="19"/>
        <v/>
      </c>
      <c r="K203" s="9"/>
      <c r="L203" s="13" t="str">
        <f t="shared" si="20"/>
        <v/>
      </c>
    </row>
    <row r="204" spans="1:12" x14ac:dyDescent="0.25">
      <c r="A204" s="7"/>
      <c r="B204" s="7"/>
      <c r="C204" s="8" t="str">
        <f t="shared" si="18"/>
        <v/>
      </c>
      <c r="D204" s="9"/>
      <c r="E204" s="10"/>
      <c r="F204" s="9"/>
      <c r="G204" s="9"/>
      <c r="H204" s="11"/>
      <c r="I204" s="11"/>
      <c r="J204" s="12" t="str">
        <f t="shared" si="19"/>
        <v/>
      </c>
      <c r="K204" s="9"/>
      <c r="L204" s="13" t="str">
        <f t="shared" si="20"/>
        <v/>
      </c>
    </row>
    <row r="205" spans="1:12" x14ac:dyDescent="0.25">
      <c r="A205" s="7"/>
      <c r="B205" s="7"/>
      <c r="C205" s="8" t="str">
        <f t="shared" si="18"/>
        <v/>
      </c>
      <c r="D205" s="9"/>
      <c r="E205" s="10"/>
      <c r="F205" s="9"/>
      <c r="G205" s="9"/>
      <c r="H205" s="11"/>
      <c r="I205" s="11"/>
      <c r="J205" s="12" t="str">
        <f t="shared" si="19"/>
        <v/>
      </c>
      <c r="K205" s="9"/>
      <c r="L205" s="13" t="str">
        <f t="shared" si="20"/>
        <v/>
      </c>
    </row>
    <row r="206" spans="1:12" x14ac:dyDescent="0.25">
      <c r="A206" s="7"/>
      <c r="B206" s="7"/>
      <c r="C206" s="8" t="str">
        <f t="shared" si="18"/>
        <v/>
      </c>
      <c r="D206" s="9"/>
      <c r="E206" s="10"/>
      <c r="F206" s="9"/>
      <c r="G206" s="9"/>
      <c r="H206" s="11"/>
      <c r="I206" s="11"/>
      <c r="J206" s="12" t="str">
        <f t="shared" si="19"/>
        <v/>
      </c>
      <c r="K206" s="9"/>
      <c r="L206" s="13" t="str">
        <f t="shared" si="20"/>
        <v/>
      </c>
    </row>
  </sheetData>
  <autoFilter ref="A6:L206" xr:uid="{00000000-0009-0000-0000-000000000000}"/>
  <conditionalFormatting sqref="L7:L206">
    <cfRule type="expression" dxfId="9" priority="1">
      <formula>L7="ok"</formula>
    </cfRule>
    <cfRule type="expression" dxfId="8" priority="2">
      <formula>AND(L7&lt;&gt;"",L7&lt;&gt;"ok")</formula>
    </cfRule>
  </conditionalFormatting>
  <conditionalFormatting sqref="A7:K206">
    <cfRule type="expression" dxfId="7" priority="3">
      <formula>$G7="Storniert"</formula>
    </cfRule>
  </conditionalFormatting>
  <dataValidations count="5">
    <dataValidation type="date" operator="greaterThan" allowBlank="1" showErrorMessage="1" errorTitle="Datum" error="Bitte ein Datum eintragen, zum Beispiel 10.07.2027." sqref="A7:B206" xr:uid="{00000000-0002-0000-0000-000000000000}">
      <formula1>36526</formula1>
    </dataValidation>
    <dataValidation type="list" allowBlank="1" showErrorMessage="1" errorTitle="Status" error="Bitte einen Status aus der Liste wählen." sqref="G7:G206" xr:uid="{00000000-0002-0000-0000-000001000000}">
      <formula1>"Anfrage,Gebucht,Eigennutzung,Gesperrt,Storniert"</formula1>
    </dataValidation>
    <dataValidation type="list" allowBlank="1" sqref="F7:F206" xr:uid="{00000000-0002-0000-0000-000002000000}">
      <formula1>Buchungswege</formula1>
    </dataValidation>
    <dataValidation type="decimal" operator="greaterThanOrEqual" allowBlank="1" showErrorMessage="1" errorTitle="Betrag" error="Bitte einen Betrag eintragen, zum Beispiel 980." sqref="H7:I206" xr:uid="{00000000-0002-0000-0000-000003000000}">
      <formula1>0</formula1>
    </dataValidation>
    <dataValidation type="whole" operator="greaterThanOrEqual" allowBlank="1" showErrorMessage="1" errorTitle="Personen" error="Bitte eine ganze Zahl eintragen." sqref="E7:E206" xr:uid="{00000000-0002-0000-0000-000004000000}">
      <formula1>0</formula1>
    </dataValidation>
  </dataValidations>
  <hyperlinks>
    <hyperlink ref="H2" r:id="rId1" xr:uid="{00000000-0004-0000-0000-000000000000}"/>
  </hyperlinks>
  <pageMargins left="0.75" right="0.75" top="1" bottom="1" header="0.5" footer="0.5"/>
  <headerFooter>
    <oddFooter>&amp;CErstellt von besoo.de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R22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32" width="3.5703125" customWidth="1"/>
    <col min="33" max="96" width="13" hidden="1" customWidth="1"/>
  </cols>
  <sheetData>
    <row r="1" spans="1:96" ht="39" customHeight="1" x14ac:dyDescent="0.25">
      <c r="A1" s="1" t="str">
        <f>Einstellungen!$B$4&amp;": Belegung "&amp;Einstellungen!$B$5</f>
        <v>Meine Ferienwohnung: Belegung 2027</v>
      </c>
    </row>
    <row r="2" spans="1:96" x14ac:dyDescent="0.25">
      <c r="A2" s="4" t="s">
        <v>28</v>
      </c>
      <c r="AC2" s="31" t="s">
        <v>1</v>
      </c>
      <c r="AD2" s="27"/>
      <c r="AE2" s="27"/>
      <c r="AF2" s="27"/>
    </row>
    <row r="3" spans="1:96" x14ac:dyDescent="0.25">
      <c r="B3" s="30" t="s">
        <v>18</v>
      </c>
      <c r="C3" s="27"/>
      <c r="D3" s="27"/>
      <c r="E3" s="27"/>
      <c r="F3" s="27"/>
      <c r="H3" s="28" t="s">
        <v>26</v>
      </c>
      <c r="I3" s="27"/>
      <c r="J3" s="27"/>
      <c r="K3" s="27"/>
      <c r="L3" s="27"/>
      <c r="N3" s="29" t="s">
        <v>23</v>
      </c>
      <c r="O3" s="27"/>
      <c r="P3" s="27"/>
      <c r="Q3" s="27"/>
      <c r="R3" s="27"/>
      <c r="T3" s="32" t="s">
        <v>29</v>
      </c>
      <c r="U3" s="27"/>
      <c r="V3" s="27"/>
      <c r="W3" s="27"/>
      <c r="X3" s="27"/>
      <c r="Z3" s="26" t="s">
        <v>30</v>
      </c>
      <c r="AA3" s="27"/>
      <c r="AB3" s="27"/>
      <c r="AC3" s="27"/>
      <c r="AD3" s="27"/>
    </row>
    <row r="5" spans="1:96" x14ac:dyDescent="0.25">
      <c r="A5" s="14" t="s">
        <v>31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5">
        <v>10</v>
      </c>
      <c r="L5" s="15">
        <v>11</v>
      </c>
      <c r="M5" s="15">
        <v>12</v>
      </c>
      <c r="N5" s="15">
        <v>13</v>
      </c>
      <c r="O5" s="15">
        <v>14</v>
      </c>
      <c r="P5" s="15">
        <v>15</v>
      </c>
      <c r="Q5" s="15">
        <v>16</v>
      </c>
      <c r="R5" s="15">
        <v>17</v>
      </c>
      <c r="S5" s="15">
        <v>18</v>
      </c>
      <c r="T5" s="15">
        <v>19</v>
      </c>
      <c r="U5" s="15">
        <v>20</v>
      </c>
      <c r="V5" s="15">
        <v>21</v>
      </c>
      <c r="W5" s="15">
        <v>22</v>
      </c>
      <c r="X5" s="15">
        <v>23</v>
      </c>
      <c r="Y5" s="15">
        <v>24</v>
      </c>
      <c r="Z5" s="15">
        <v>25</v>
      </c>
      <c r="AA5" s="15">
        <v>26</v>
      </c>
      <c r="AB5" s="15">
        <v>27</v>
      </c>
      <c r="AC5" s="15">
        <v>28</v>
      </c>
      <c r="AD5" s="15">
        <v>29</v>
      </c>
      <c r="AE5" s="15">
        <v>30</v>
      </c>
      <c r="AF5" s="15">
        <v>31</v>
      </c>
    </row>
    <row r="6" spans="1:96" ht="20.100000000000001" customHeight="1" x14ac:dyDescent="0.25">
      <c r="A6" s="16" t="s">
        <v>32</v>
      </c>
      <c r="B6" s="17" t="str">
        <f>IF(AH6=0,"",IF(AND(COUNTIFS(Buchungen!$A$7:$A$206,AH6,Buchungen!$G$7:$G$206,"&lt;&gt;Storniert")&gt;0,COUNTIFS(Buchungen!$B$7:$B$206,AH6,Buchungen!$G$7:$G$206,"&lt;&gt;Storniert")&gt;0),"W",IF(COUNTIFS(Buchungen!$A$7:$A$206,AH6,Buchungen!$G$7:$G$206,"&lt;&gt;Storniert")&gt;0,"An",IF(COUNTIFS(Buchungen!$B$7:$B$206,AH6,Buchungen!$G$7:$G$206,"&lt;&gt;Storniert")&gt;0,"Ab",""))))</f>
        <v/>
      </c>
      <c r="C6" s="17" t="str">
        <f>IF(AI6=0,"",IF(AND(COUNTIFS(Buchungen!$A$7:$A$206,AI6,Buchungen!$G$7:$G$206,"&lt;&gt;Storniert")&gt;0,COUNTIFS(Buchungen!$B$7:$B$206,AI6,Buchungen!$G$7:$G$206,"&lt;&gt;Storniert")&gt;0),"W",IF(COUNTIFS(Buchungen!$A$7:$A$206,AI6,Buchungen!$G$7:$G$206,"&lt;&gt;Storniert")&gt;0,"An",IF(COUNTIFS(Buchungen!$B$7:$B$206,AI6,Buchungen!$G$7:$G$206,"&lt;&gt;Storniert")&gt;0,"Ab",""))))</f>
        <v/>
      </c>
      <c r="D6" s="17" t="str">
        <f>IF(AJ6=0,"",IF(AND(COUNTIFS(Buchungen!$A$7:$A$206,AJ6,Buchungen!$G$7:$G$206,"&lt;&gt;Storniert")&gt;0,COUNTIFS(Buchungen!$B$7:$B$206,AJ6,Buchungen!$G$7:$G$206,"&lt;&gt;Storniert")&gt;0),"W",IF(COUNTIFS(Buchungen!$A$7:$A$206,AJ6,Buchungen!$G$7:$G$206,"&lt;&gt;Storniert")&gt;0,"An",IF(COUNTIFS(Buchungen!$B$7:$B$206,AJ6,Buchungen!$G$7:$G$206,"&lt;&gt;Storniert")&gt;0,"Ab",""))))</f>
        <v/>
      </c>
      <c r="E6" s="17" t="str">
        <f>IF(AK6=0,"",IF(AND(COUNTIFS(Buchungen!$A$7:$A$206,AK6,Buchungen!$G$7:$G$206,"&lt;&gt;Storniert")&gt;0,COUNTIFS(Buchungen!$B$7:$B$206,AK6,Buchungen!$G$7:$G$206,"&lt;&gt;Storniert")&gt;0),"W",IF(COUNTIFS(Buchungen!$A$7:$A$206,AK6,Buchungen!$G$7:$G$206,"&lt;&gt;Storniert")&gt;0,"An",IF(COUNTIFS(Buchungen!$B$7:$B$206,AK6,Buchungen!$G$7:$G$206,"&lt;&gt;Storniert")&gt;0,"Ab",""))))</f>
        <v/>
      </c>
      <c r="F6" s="17" t="str">
        <f>IF(AL6=0,"",IF(AND(COUNTIFS(Buchungen!$A$7:$A$206,AL6,Buchungen!$G$7:$G$206,"&lt;&gt;Storniert")&gt;0,COUNTIFS(Buchungen!$B$7:$B$206,AL6,Buchungen!$G$7:$G$206,"&lt;&gt;Storniert")&gt;0),"W",IF(COUNTIFS(Buchungen!$A$7:$A$206,AL6,Buchungen!$G$7:$G$206,"&lt;&gt;Storniert")&gt;0,"An",IF(COUNTIFS(Buchungen!$B$7:$B$206,AL6,Buchungen!$G$7:$G$206,"&lt;&gt;Storniert")&gt;0,"Ab",""))))</f>
        <v/>
      </c>
      <c r="G6" s="17" t="str">
        <f>IF(AM6=0,"",IF(AND(COUNTIFS(Buchungen!$A$7:$A$206,AM6,Buchungen!$G$7:$G$206,"&lt;&gt;Storniert")&gt;0,COUNTIFS(Buchungen!$B$7:$B$206,AM6,Buchungen!$G$7:$G$206,"&lt;&gt;Storniert")&gt;0),"W",IF(COUNTIFS(Buchungen!$A$7:$A$206,AM6,Buchungen!$G$7:$G$206,"&lt;&gt;Storniert")&gt;0,"An",IF(COUNTIFS(Buchungen!$B$7:$B$206,AM6,Buchungen!$G$7:$G$206,"&lt;&gt;Storniert")&gt;0,"Ab",""))))</f>
        <v/>
      </c>
      <c r="H6" s="17" t="str">
        <f>IF(AN6=0,"",IF(AND(COUNTIFS(Buchungen!$A$7:$A$206,AN6,Buchungen!$G$7:$G$206,"&lt;&gt;Storniert")&gt;0,COUNTIFS(Buchungen!$B$7:$B$206,AN6,Buchungen!$G$7:$G$206,"&lt;&gt;Storniert")&gt;0),"W",IF(COUNTIFS(Buchungen!$A$7:$A$206,AN6,Buchungen!$G$7:$G$206,"&lt;&gt;Storniert")&gt;0,"An",IF(COUNTIFS(Buchungen!$B$7:$B$206,AN6,Buchungen!$G$7:$G$206,"&lt;&gt;Storniert")&gt;0,"Ab",""))))</f>
        <v/>
      </c>
      <c r="I6" s="17" t="str">
        <f>IF(AO6=0,"",IF(AND(COUNTIFS(Buchungen!$A$7:$A$206,AO6,Buchungen!$G$7:$G$206,"&lt;&gt;Storniert")&gt;0,COUNTIFS(Buchungen!$B$7:$B$206,AO6,Buchungen!$G$7:$G$206,"&lt;&gt;Storniert")&gt;0),"W",IF(COUNTIFS(Buchungen!$A$7:$A$206,AO6,Buchungen!$G$7:$G$206,"&lt;&gt;Storniert")&gt;0,"An",IF(COUNTIFS(Buchungen!$B$7:$B$206,AO6,Buchungen!$G$7:$G$206,"&lt;&gt;Storniert")&gt;0,"Ab",""))))</f>
        <v/>
      </c>
      <c r="J6" s="17" t="str">
        <f>IF(AP6=0,"",IF(AND(COUNTIFS(Buchungen!$A$7:$A$206,AP6,Buchungen!$G$7:$G$206,"&lt;&gt;Storniert")&gt;0,COUNTIFS(Buchungen!$B$7:$B$206,AP6,Buchungen!$G$7:$G$206,"&lt;&gt;Storniert")&gt;0),"W",IF(COUNTIFS(Buchungen!$A$7:$A$206,AP6,Buchungen!$G$7:$G$206,"&lt;&gt;Storniert")&gt;0,"An",IF(COUNTIFS(Buchungen!$B$7:$B$206,AP6,Buchungen!$G$7:$G$206,"&lt;&gt;Storniert")&gt;0,"Ab",""))))</f>
        <v/>
      </c>
      <c r="K6" s="17" t="str">
        <f>IF(AQ6=0,"",IF(AND(COUNTIFS(Buchungen!$A$7:$A$206,AQ6,Buchungen!$G$7:$G$206,"&lt;&gt;Storniert")&gt;0,COUNTIFS(Buchungen!$B$7:$B$206,AQ6,Buchungen!$G$7:$G$206,"&lt;&gt;Storniert")&gt;0),"W",IF(COUNTIFS(Buchungen!$A$7:$A$206,AQ6,Buchungen!$G$7:$G$206,"&lt;&gt;Storniert")&gt;0,"An",IF(COUNTIFS(Buchungen!$B$7:$B$206,AQ6,Buchungen!$G$7:$G$206,"&lt;&gt;Storniert")&gt;0,"Ab",""))))</f>
        <v/>
      </c>
      <c r="L6" s="17" t="str">
        <f>IF(AR6=0,"",IF(AND(COUNTIFS(Buchungen!$A$7:$A$206,AR6,Buchungen!$G$7:$G$206,"&lt;&gt;Storniert")&gt;0,COUNTIFS(Buchungen!$B$7:$B$206,AR6,Buchungen!$G$7:$G$206,"&lt;&gt;Storniert")&gt;0),"W",IF(COUNTIFS(Buchungen!$A$7:$A$206,AR6,Buchungen!$G$7:$G$206,"&lt;&gt;Storniert")&gt;0,"An",IF(COUNTIFS(Buchungen!$B$7:$B$206,AR6,Buchungen!$G$7:$G$206,"&lt;&gt;Storniert")&gt;0,"Ab",""))))</f>
        <v/>
      </c>
      <c r="M6" s="17" t="str">
        <f>IF(AS6=0,"",IF(AND(COUNTIFS(Buchungen!$A$7:$A$206,AS6,Buchungen!$G$7:$G$206,"&lt;&gt;Storniert")&gt;0,COUNTIFS(Buchungen!$B$7:$B$206,AS6,Buchungen!$G$7:$G$206,"&lt;&gt;Storniert")&gt;0),"W",IF(COUNTIFS(Buchungen!$A$7:$A$206,AS6,Buchungen!$G$7:$G$206,"&lt;&gt;Storniert")&gt;0,"An",IF(COUNTIFS(Buchungen!$B$7:$B$206,AS6,Buchungen!$G$7:$G$206,"&lt;&gt;Storniert")&gt;0,"Ab",""))))</f>
        <v/>
      </c>
      <c r="N6" s="17" t="str">
        <f>IF(AT6=0,"",IF(AND(COUNTIFS(Buchungen!$A$7:$A$206,AT6,Buchungen!$G$7:$G$206,"&lt;&gt;Storniert")&gt;0,COUNTIFS(Buchungen!$B$7:$B$206,AT6,Buchungen!$G$7:$G$206,"&lt;&gt;Storniert")&gt;0),"W",IF(COUNTIFS(Buchungen!$A$7:$A$206,AT6,Buchungen!$G$7:$G$206,"&lt;&gt;Storniert")&gt;0,"An",IF(COUNTIFS(Buchungen!$B$7:$B$206,AT6,Buchungen!$G$7:$G$206,"&lt;&gt;Storniert")&gt;0,"Ab",""))))</f>
        <v/>
      </c>
      <c r="O6" s="17" t="str">
        <f>IF(AU6=0,"",IF(AND(COUNTIFS(Buchungen!$A$7:$A$206,AU6,Buchungen!$G$7:$G$206,"&lt;&gt;Storniert")&gt;0,COUNTIFS(Buchungen!$B$7:$B$206,AU6,Buchungen!$G$7:$G$206,"&lt;&gt;Storniert")&gt;0),"W",IF(COUNTIFS(Buchungen!$A$7:$A$206,AU6,Buchungen!$G$7:$G$206,"&lt;&gt;Storniert")&gt;0,"An",IF(COUNTIFS(Buchungen!$B$7:$B$206,AU6,Buchungen!$G$7:$G$206,"&lt;&gt;Storniert")&gt;0,"Ab",""))))</f>
        <v/>
      </c>
      <c r="P6" s="17" t="str">
        <f>IF(AV6=0,"",IF(AND(COUNTIFS(Buchungen!$A$7:$A$206,AV6,Buchungen!$G$7:$G$206,"&lt;&gt;Storniert")&gt;0,COUNTIFS(Buchungen!$B$7:$B$206,AV6,Buchungen!$G$7:$G$206,"&lt;&gt;Storniert")&gt;0),"W",IF(COUNTIFS(Buchungen!$A$7:$A$206,AV6,Buchungen!$G$7:$G$206,"&lt;&gt;Storniert")&gt;0,"An",IF(COUNTIFS(Buchungen!$B$7:$B$206,AV6,Buchungen!$G$7:$G$206,"&lt;&gt;Storniert")&gt;0,"Ab",""))))</f>
        <v/>
      </c>
      <c r="Q6" s="17" t="str">
        <f>IF(AW6=0,"",IF(AND(COUNTIFS(Buchungen!$A$7:$A$206,AW6,Buchungen!$G$7:$G$206,"&lt;&gt;Storniert")&gt;0,COUNTIFS(Buchungen!$B$7:$B$206,AW6,Buchungen!$G$7:$G$206,"&lt;&gt;Storniert")&gt;0),"W",IF(COUNTIFS(Buchungen!$A$7:$A$206,AW6,Buchungen!$G$7:$G$206,"&lt;&gt;Storniert")&gt;0,"An",IF(COUNTIFS(Buchungen!$B$7:$B$206,AW6,Buchungen!$G$7:$G$206,"&lt;&gt;Storniert")&gt;0,"Ab",""))))</f>
        <v/>
      </c>
      <c r="R6" s="17" t="str">
        <f>IF(AX6=0,"",IF(AND(COUNTIFS(Buchungen!$A$7:$A$206,AX6,Buchungen!$G$7:$G$206,"&lt;&gt;Storniert")&gt;0,COUNTIFS(Buchungen!$B$7:$B$206,AX6,Buchungen!$G$7:$G$206,"&lt;&gt;Storniert")&gt;0),"W",IF(COUNTIFS(Buchungen!$A$7:$A$206,AX6,Buchungen!$G$7:$G$206,"&lt;&gt;Storniert")&gt;0,"An",IF(COUNTIFS(Buchungen!$B$7:$B$206,AX6,Buchungen!$G$7:$G$206,"&lt;&gt;Storniert")&gt;0,"Ab",""))))</f>
        <v/>
      </c>
      <c r="S6" s="17" t="str">
        <f>IF(AY6=0,"",IF(AND(COUNTIFS(Buchungen!$A$7:$A$206,AY6,Buchungen!$G$7:$G$206,"&lt;&gt;Storniert")&gt;0,COUNTIFS(Buchungen!$B$7:$B$206,AY6,Buchungen!$G$7:$G$206,"&lt;&gt;Storniert")&gt;0),"W",IF(COUNTIFS(Buchungen!$A$7:$A$206,AY6,Buchungen!$G$7:$G$206,"&lt;&gt;Storniert")&gt;0,"An",IF(COUNTIFS(Buchungen!$B$7:$B$206,AY6,Buchungen!$G$7:$G$206,"&lt;&gt;Storniert")&gt;0,"Ab",""))))</f>
        <v/>
      </c>
      <c r="T6" s="17" t="str">
        <f>IF(AZ6=0,"",IF(AND(COUNTIFS(Buchungen!$A$7:$A$206,AZ6,Buchungen!$G$7:$G$206,"&lt;&gt;Storniert")&gt;0,COUNTIFS(Buchungen!$B$7:$B$206,AZ6,Buchungen!$G$7:$G$206,"&lt;&gt;Storniert")&gt;0),"W",IF(COUNTIFS(Buchungen!$A$7:$A$206,AZ6,Buchungen!$G$7:$G$206,"&lt;&gt;Storniert")&gt;0,"An",IF(COUNTIFS(Buchungen!$B$7:$B$206,AZ6,Buchungen!$G$7:$G$206,"&lt;&gt;Storniert")&gt;0,"Ab",""))))</f>
        <v/>
      </c>
      <c r="U6" s="17" t="str">
        <f>IF(BA6=0,"",IF(AND(COUNTIFS(Buchungen!$A$7:$A$206,BA6,Buchungen!$G$7:$G$206,"&lt;&gt;Storniert")&gt;0,COUNTIFS(Buchungen!$B$7:$B$206,BA6,Buchungen!$G$7:$G$206,"&lt;&gt;Storniert")&gt;0),"W",IF(COUNTIFS(Buchungen!$A$7:$A$206,BA6,Buchungen!$G$7:$G$206,"&lt;&gt;Storniert")&gt;0,"An",IF(COUNTIFS(Buchungen!$B$7:$B$206,BA6,Buchungen!$G$7:$G$206,"&lt;&gt;Storniert")&gt;0,"Ab",""))))</f>
        <v/>
      </c>
      <c r="V6" s="17" t="str">
        <f>IF(BB6=0,"",IF(AND(COUNTIFS(Buchungen!$A$7:$A$206,BB6,Buchungen!$G$7:$G$206,"&lt;&gt;Storniert")&gt;0,COUNTIFS(Buchungen!$B$7:$B$206,BB6,Buchungen!$G$7:$G$206,"&lt;&gt;Storniert")&gt;0),"W",IF(COUNTIFS(Buchungen!$A$7:$A$206,BB6,Buchungen!$G$7:$G$206,"&lt;&gt;Storniert")&gt;0,"An",IF(COUNTIFS(Buchungen!$B$7:$B$206,BB6,Buchungen!$G$7:$G$206,"&lt;&gt;Storniert")&gt;0,"Ab",""))))</f>
        <v/>
      </c>
      <c r="W6" s="17" t="str">
        <f>IF(BC6=0,"",IF(AND(COUNTIFS(Buchungen!$A$7:$A$206,BC6,Buchungen!$G$7:$G$206,"&lt;&gt;Storniert")&gt;0,COUNTIFS(Buchungen!$B$7:$B$206,BC6,Buchungen!$G$7:$G$206,"&lt;&gt;Storniert")&gt;0),"W",IF(COUNTIFS(Buchungen!$A$7:$A$206,BC6,Buchungen!$G$7:$G$206,"&lt;&gt;Storniert")&gt;0,"An",IF(COUNTIFS(Buchungen!$B$7:$B$206,BC6,Buchungen!$G$7:$G$206,"&lt;&gt;Storniert")&gt;0,"Ab",""))))</f>
        <v/>
      </c>
      <c r="X6" s="17" t="str">
        <f>IF(BD6=0,"",IF(AND(COUNTIFS(Buchungen!$A$7:$A$206,BD6,Buchungen!$G$7:$G$206,"&lt;&gt;Storniert")&gt;0,COUNTIFS(Buchungen!$B$7:$B$206,BD6,Buchungen!$G$7:$G$206,"&lt;&gt;Storniert")&gt;0),"W",IF(COUNTIFS(Buchungen!$A$7:$A$206,BD6,Buchungen!$G$7:$G$206,"&lt;&gt;Storniert")&gt;0,"An",IF(COUNTIFS(Buchungen!$B$7:$B$206,BD6,Buchungen!$G$7:$G$206,"&lt;&gt;Storniert")&gt;0,"Ab",""))))</f>
        <v/>
      </c>
      <c r="Y6" s="17" t="str">
        <f>IF(BE6=0,"",IF(AND(COUNTIFS(Buchungen!$A$7:$A$206,BE6,Buchungen!$G$7:$G$206,"&lt;&gt;Storniert")&gt;0,COUNTIFS(Buchungen!$B$7:$B$206,BE6,Buchungen!$G$7:$G$206,"&lt;&gt;Storniert")&gt;0),"W",IF(COUNTIFS(Buchungen!$A$7:$A$206,BE6,Buchungen!$G$7:$G$206,"&lt;&gt;Storniert")&gt;0,"An",IF(COUNTIFS(Buchungen!$B$7:$B$206,BE6,Buchungen!$G$7:$G$206,"&lt;&gt;Storniert")&gt;0,"Ab",""))))</f>
        <v/>
      </c>
      <c r="Z6" s="17" t="str">
        <f>IF(BF6=0,"",IF(AND(COUNTIFS(Buchungen!$A$7:$A$206,BF6,Buchungen!$G$7:$G$206,"&lt;&gt;Storniert")&gt;0,COUNTIFS(Buchungen!$B$7:$B$206,BF6,Buchungen!$G$7:$G$206,"&lt;&gt;Storniert")&gt;0),"W",IF(COUNTIFS(Buchungen!$A$7:$A$206,BF6,Buchungen!$G$7:$G$206,"&lt;&gt;Storniert")&gt;0,"An",IF(COUNTIFS(Buchungen!$B$7:$B$206,BF6,Buchungen!$G$7:$G$206,"&lt;&gt;Storniert")&gt;0,"Ab",""))))</f>
        <v/>
      </c>
      <c r="AA6" s="17" t="str">
        <f>IF(BG6=0,"",IF(AND(COUNTIFS(Buchungen!$A$7:$A$206,BG6,Buchungen!$G$7:$G$206,"&lt;&gt;Storniert")&gt;0,COUNTIFS(Buchungen!$B$7:$B$206,BG6,Buchungen!$G$7:$G$206,"&lt;&gt;Storniert")&gt;0),"W",IF(COUNTIFS(Buchungen!$A$7:$A$206,BG6,Buchungen!$G$7:$G$206,"&lt;&gt;Storniert")&gt;0,"An",IF(COUNTIFS(Buchungen!$B$7:$B$206,BG6,Buchungen!$G$7:$G$206,"&lt;&gt;Storniert")&gt;0,"Ab",""))))</f>
        <v/>
      </c>
      <c r="AB6" s="17" t="str">
        <f>IF(BH6=0,"",IF(AND(COUNTIFS(Buchungen!$A$7:$A$206,BH6,Buchungen!$G$7:$G$206,"&lt;&gt;Storniert")&gt;0,COUNTIFS(Buchungen!$B$7:$B$206,BH6,Buchungen!$G$7:$G$206,"&lt;&gt;Storniert")&gt;0),"W",IF(COUNTIFS(Buchungen!$A$7:$A$206,BH6,Buchungen!$G$7:$G$206,"&lt;&gt;Storniert")&gt;0,"An",IF(COUNTIFS(Buchungen!$B$7:$B$206,BH6,Buchungen!$G$7:$G$206,"&lt;&gt;Storniert")&gt;0,"Ab",""))))</f>
        <v/>
      </c>
      <c r="AC6" s="17" t="str">
        <f>IF(BI6=0,"",IF(AND(COUNTIFS(Buchungen!$A$7:$A$206,BI6,Buchungen!$G$7:$G$206,"&lt;&gt;Storniert")&gt;0,COUNTIFS(Buchungen!$B$7:$B$206,BI6,Buchungen!$G$7:$G$206,"&lt;&gt;Storniert")&gt;0),"W",IF(COUNTIFS(Buchungen!$A$7:$A$206,BI6,Buchungen!$G$7:$G$206,"&lt;&gt;Storniert")&gt;0,"An",IF(COUNTIFS(Buchungen!$B$7:$B$206,BI6,Buchungen!$G$7:$G$206,"&lt;&gt;Storniert")&gt;0,"Ab",""))))</f>
        <v/>
      </c>
      <c r="AD6" s="17" t="str">
        <f>IF(BJ6=0,"",IF(AND(COUNTIFS(Buchungen!$A$7:$A$206,BJ6,Buchungen!$G$7:$G$206,"&lt;&gt;Storniert")&gt;0,COUNTIFS(Buchungen!$B$7:$B$206,BJ6,Buchungen!$G$7:$G$206,"&lt;&gt;Storniert")&gt;0),"W",IF(COUNTIFS(Buchungen!$A$7:$A$206,BJ6,Buchungen!$G$7:$G$206,"&lt;&gt;Storniert")&gt;0,"An",IF(COUNTIFS(Buchungen!$B$7:$B$206,BJ6,Buchungen!$G$7:$G$206,"&lt;&gt;Storniert")&gt;0,"Ab",""))))</f>
        <v/>
      </c>
      <c r="AE6" s="17" t="str">
        <f>IF(BK6=0,"",IF(AND(COUNTIFS(Buchungen!$A$7:$A$206,BK6,Buchungen!$G$7:$G$206,"&lt;&gt;Storniert")&gt;0,COUNTIFS(Buchungen!$B$7:$B$206,BK6,Buchungen!$G$7:$G$206,"&lt;&gt;Storniert")&gt;0),"W",IF(COUNTIFS(Buchungen!$A$7:$A$206,BK6,Buchungen!$G$7:$G$206,"&lt;&gt;Storniert")&gt;0,"An",IF(COUNTIFS(Buchungen!$B$7:$B$206,BK6,Buchungen!$G$7:$G$206,"&lt;&gt;Storniert")&gt;0,"Ab",""))))</f>
        <v/>
      </c>
      <c r="AF6" s="17" t="str">
        <f>IF(BL6=0,"",IF(AND(COUNTIFS(Buchungen!$A$7:$A$206,BL6,Buchungen!$G$7:$G$206,"&lt;&gt;Storniert")&gt;0,COUNTIFS(Buchungen!$B$7:$B$206,BL6,Buchungen!$G$7:$G$206,"&lt;&gt;Storniert")&gt;0),"W",IF(COUNTIFS(Buchungen!$A$7:$A$206,BL6,Buchungen!$G$7:$G$206,"&lt;&gt;Storniert")&gt;0,"An",IF(COUNTIFS(Buchungen!$B$7:$B$206,BL6,Buchungen!$G$7:$G$206,"&lt;&gt;Storniert")&gt;0,"Ab",""))))</f>
        <v/>
      </c>
      <c r="AH6">
        <f>IF(MONTH(DATE(Einstellungen!$B$5,1,B$5))=1,DATE(Einstellungen!$B$5,1,B$5),0)</f>
        <v>46388</v>
      </c>
      <c r="AI6">
        <f>IF(MONTH(DATE(Einstellungen!$B$5,1,C$5))=1,DATE(Einstellungen!$B$5,1,C$5),0)</f>
        <v>46389</v>
      </c>
      <c r="AJ6">
        <f>IF(MONTH(DATE(Einstellungen!$B$5,1,D$5))=1,DATE(Einstellungen!$B$5,1,D$5),0)</f>
        <v>46390</v>
      </c>
      <c r="AK6">
        <f>IF(MONTH(DATE(Einstellungen!$B$5,1,E$5))=1,DATE(Einstellungen!$B$5,1,E$5),0)</f>
        <v>46391</v>
      </c>
      <c r="AL6">
        <f>IF(MONTH(DATE(Einstellungen!$B$5,1,F$5))=1,DATE(Einstellungen!$B$5,1,F$5),0)</f>
        <v>46392</v>
      </c>
      <c r="AM6">
        <f>IF(MONTH(DATE(Einstellungen!$B$5,1,G$5))=1,DATE(Einstellungen!$B$5,1,G$5),0)</f>
        <v>46393</v>
      </c>
      <c r="AN6">
        <f>IF(MONTH(DATE(Einstellungen!$B$5,1,H$5))=1,DATE(Einstellungen!$B$5,1,H$5),0)</f>
        <v>46394</v>
      </c>
      <c r="AO6">
        <f>IF(MONTH(DATE(Einstellungen!$B$5,1,I$5))=1,DATE(Einstellungen!$B$5,1,I$5),0)</f>
        <v>46395</v>
      </c>
      <c r="AP6">
        <f>IF(MONTH(DATE(Einstellungen!$B$5,1,J$5))=1,DATE(Einstellungen!$B$5,1,J$5),0)</f>
        <v>46396</v>
      </c>
      <c r="AQ6">
        <f>IF(MONTH(DATE(Einstellungen!$B$5,1,K$5))=1,DATE(Einstellungen!$B$5,1,K$5),0)</f>
        <v>46397</v>
      </c>
      <c r="AR6">
        <f>IF(MONTH(DATE(Einstellungen!$B$5,1,L$5))=1,DATE(Einstellungen!$B$5,1,L$5),0)</f>
        <v>46398</v>
      </c>
      <c r="AS6">
        <f>IF(MONTH(DATE(Einstellungen!$B$5,1,M$5))=1,DATE(Einstellungen!$B$5,1,M$5),0)</f>
        <v>46399</v>
      </c>
      <c r="AT6">
        <f>IF(MONTH(DATE(Einstellungen!$B$5,1,N$5))=1,DATE(Einstellungen!$B$5,1,N$5),0)</f>
        <v>46400</v>
      </c>
      <c r="AU6">
        <f>IF(MONTH(DATE(Einstellungen!$B$5,1,O$5))=1,DATE(Einstellungen!$B$5,1,O$5),0)</f>
        <v>46401</v>
      </c>
      <c r="AV6">
        <f>IF(MONTH(DATE(Einstellungen!$B$5,1,P$5))=1,DATE(Einstellungen!$B$5,1,P$5),0)</f>
        <v>46402</v>
      </c>
      <c r="AW6">
        <f>IF(MONTH(DATE(Einstellungen!$B$5,1,Q$5))=1,DATE(Einstellungen!$B$5,1,Q$5),0)</f>
        <v>46403</v>
      </c>
      <c r="AX6">
        <f>IF(MONTH(DATE(Einstellungen!$B$5,1,R$5))=1,DATE(Einstellungen!$B$5,1,R$5),0)</f>
        <v>46404</v>
      </c>
      <c r="AY6">
        <f>IF(MONTH(DATE(Einstellungen!$B$5,1,S$5))=1,DATE(Einstellungen!$B$5,1,S$5),0)</f>
        <v>46405</v>
      </c>
      <c r="AZ6">
        <f>IF(MONTH(DATE(Einstellungen!$B$5,1,T$5))=1,DATE(Einstellungen!$B$5,1,T$5),0)</f>
        <v>46406</v>
      </c>
      <c r="BA6">
        <f>IF(MONTH(DATE(Einstellungen!$B$5,1,U$5))=1,DATE(Einstellungen!$B$5,1,U$5),0)</f>
        <v>46407</v>
      </c>
      <c r="BB6">
        <f>IF(MONTH(DATE(Einstellungen!$B$5,1,V$5))=1,DATE(Einstellungen!$B$5,1,V$5),0)</f>
        <v>46408</v>
      </c>
      <c r="BC6">
        <f>IF(MONTH(DATE(Einstellungen!$B$5,1,W$5))=1,DATE(Einstellungen!$B$5,1,W$5),0)</f>
        <v>46409</v>
      </c>
      <c r="BD6">
        <f>IF(MONTH(DATE(Einstellungen!$B$5,1,X$5))=1,DATE(Einstellungen!$B$5,1,X$5),0)</f>
        <v>46410</v>
      </c>
      <c r="BE6">
        <f>IF(MONTH(DATE(Einstellungen!$B$5,1,Y$5))=1,DATE(Einstellungen!$B$5,1,Y$5),0)</f>
        <v>46411</v>
      </c>
      <c r="BF6">
        <f>IF(MONTH(DATE(Einstellungen!$B$5,1,Z$5))=1,DATE(Einstellungen!$B$5,1,Z$5),0)</f>
        <v>46412</v>
      </c>
      <c r="BG6">
        <f>IF(MONTH(DATE(Einstellungen!$B$5,1,AA$5))=1,DATE(Einstellungen!$B$5,1,AA$5),0)</f>
        <v>46413</v>
      </c>
      <c r="BH6">
        <f>IF(MONTH(DATE(Einstellungen!$B$5,1,AB$5))=1,DATE(Einstellungen!$B$5,1,AB$5),0)</f>
        <v>46414</v>
      </c>
      <c r="BI6">
        <f>IF(MONTH(DATE(Einstellungen!$B$5,1,AC$5))=1,DATE(Einstellungen!$B$5,1,AC$5),0)</f>
        <v>46415</v>
      </c>
      <c r="BJ6">
        <f>IF(MONTH(DATE(Einstellungen!$B$5,1,AD$5))=1,DATE(Einstellungen!$B$5,1,AD$5),0)</f>
        <v>46416</v>
      </c>
      <c r="BK6">
        <f>IF(MONTH(DATE(Einstellungen!$B$5,1,AE$5))=1,DATE(Einstellungen!$B$5,1,AE$5),0)</f>
        <v>46417</v>
      </c>
      <c r="BL6">
        <f>IF(MONTH(DATE(Einstellungen!$B$5,1,AF$5))=1,DATE(Einstellungen!$B$5,1,AF$5),0)</f>
        <v>46418</v>
      </c>
      <c r="BN6">
        <f>IF(AH6=0,-1,IF(COUNTIFS(Buchungen!$A$7:$A$206,"&lt;="&amp;AH6,Buchungen!$B$7:$B$206,"&gt;"&amp;AH6,Buchungen!$G$7:$G$206,"&lt;&gt;Storniert")=0,0,IF(COUNTIFS(Buchungen!$A$7:$A$206,"&lt;="&amp;AH6,Buchungen!$B$7:$B$206,"&gt;"&amp;AH6,Buchungen!$G$7:$G$206,"&lt;&gt;Storniert")&gt;1,9,IF(COUNTIFS(Buchungen!$A$7:$A$206,"&lt;="&amp;AH6,Buchungen!$B$7:$B$206,"&gt;"&amp;AH6,Buchungen!$G$7:$G$206,"Gebucht")=1,1,IF(COUNTIFS(Buchungen!$A$7:$A$206,"&lt;="&amp;AH6,Buchungen!$B$7:$B$206,"&gt;"&amp;AH6,Buchungen!$G$7:$G$206,"Anfrage")=1,2,IF(COUNTIFS(Buchungen!$A$7:$A$206,"&lt;="&amp;AH6,Buchungen!$B$7:$B$206,"&gt;"&amp;AH6,Buchungen!$G$7:$G$206,"Eigennutzung")=1,3,IF(COUNTIFS(Buchungen!$A$7:$A$206,"&lt;="&amp;AH6,Buchungen!$B$7:$B$206,"&gt;"&amp;AH6,Buchungen!$G$7:$G$206,"Gesperrt")=1,4,9)))))))</f>
        <v>0</v>
      </c>
      <c r="BO6">
        <f>IF(AI6=0,-1,IF(COUNTIFS(Buchungen!$A$7:$A$206,"&lt;="&amp;AI6,Buchungen!$B$7:$B$206,"&gt;"&amp;AI6,Buchungen!$G$7:$G$206,"&lt;&gt;Storniert")=0,0,IF(COUNTIFS(Buchungen!$A$7:$A$206,"&lt;="&amp;AI6,Buchungen!$B$7:$B$206,"&gt;"&amp;AI6,Buchungen!$G$7:$G$206,"&lt;&gt;Storniert")&gt;1,9,IF(COUNTIFS(Buchungen!$A$7:$A$206,"&lt;="&amp;AI6,Buchungen!$B$7:$B$206,"&gt;"&amp;AI6,Buchungen!$G$7:$G$206,"Gebucht")=1,1,IF(COUNTIFS(Buchungen!$A$7:$A$206,"&lt;="&amp;AI6,Buchungen!$B$7:$B$206,"&gt;"&amp;AI6,Buchungen!$G$7:$G$206,"Anfrage")=1,2,IF(COUNTIFS(Buchungen!$A$7:$A$206,"&lt;="&amp;AI6,Buchungen!$B$7:$B$206,"&gt;"&amp;AI6,Buchungen!$G$7:$G$206,"Eigennutzung")=1,3,IF(COUNTIFS(Buchungen!$A$7:$A$206,"&lt;="&amp;AI6,Buchungen!$B$7:$B$206,"&gt;"&amp;AI6,Buchungen!$G$7:$G$206,"Gesperrt")=1,4,9)))))))</f>
        <v>0</v>
      </c>
      <c r="BP6">
        <f>IF(AJ6=0,-1,IF(COUNTIFS(Buchungen!$A$7:$A$206,"&lt;="&amp;AJ6,Buchungen!$B$7:$B$206,"&gt;"&amp;AJ6,Buchungen!$G$7:$G$206,"&lt;&gt;Storniert")=0,0,IF(COUNTIFS(Buchungen!$A$7:$A$206,"&lt;="&amp;AJ6,Buchungen!$B$7:$B$206,"&gt;"&amp;AJ6,Buchungen!$G$7:$G$206,"&lt;&gt;Storniert")&gt;1,9,IF(COUNTIFS(Buchungen!$A$7:$A$206,"&lt;="&amp;AJ6,Buchungen!$B$7:$B$206,"&gt;"&amp;AJ6,Buchungen!$G$7:$G$206,"Gebucht")=1,1,IF(COUNTIFS(Buchungen!$A$7:$A$206,"&lt;="&amp;AJ6,Buchungen!$B$7:$B$206,"&gt;"&amp;AJ6,Buchungen!$G$7:$G$206,"Anfrage")=1,2,IF(COUNTIFS(Buchungen!$A$7:$A$206,"&lt;="&amp;AJ6,Buchungen!$B$7:$B$206,"&gt;"&amp;AJ6,Buchungen!$G$7:$G$206,"Eigennutzung")=1,3,IF(COUNTIFS(Buchungen!$A$7:$A$206,"&lt;="&amp;AJ6,Buchungen!$B$7:$B$206,"&gt;"&amp;AJ6,Buchungen!$G$7:$G$206,"Gesperrt")=1,4,9)))))))</f>
        <v>0</v>
      </c>
      <c r="BQ6">
        <f>IF(AK6=0,-1,IF(COUNTIFS(Buchungen!$A$7:$A$206,"&lt;="&amp;AK6,Buchungen!$B$7:$B$206,"&gt;"&amp;AK6,Buchungen!$G$7:$G$206,"&lt;&gt;Storniert")=0,0,IF(COUNTIFS(Buchungen!$A$7:$A$206,"&lt;="&amp;AK6,Buchungen!$B$7:$B$206,"&gt;"&amp;AK6,Buchungen!$G$7:$G$206,"&lt;&gt;Storniert")&gt;1,9,IF(COUNTIFS(Buchungen!$A$7:$A$206,"&lt;="&amp;AK6,Buchungen!$B$7:$B$206,"&gt;"&amp;AK6,Buchungen!$G$7:$G$206,"Gebucht")=1,1,IF(COUNTIFS(Buchungen!$A$7:$A$206,"&lt;="&amp;AK6,Buchungen!$B$7:$B$206,"&gt;"&amp;AK6,Buchungen!$G$7:$G$206,"Anfrage")=1,2,IF(COUNTIFS(Buchungen!$A$7:$A$206,"&lt;="&amp;AK6,Buchungen!$B$7:$B$206,"&gt;"&amp;AK6,Buchungen!$G$7:$G$206,"Eigennutzung")=1,3,IF(COUNTIFS(Buchungen!$A$7:$A$206,"&lt;="&amp;AK6,Buchungen!$B$7:$B$206,"&gt;"&amp;AK6,Buchungen!$G$7:$G$206,"Gesperrt")=1,4,9)))))))</f>
        <v>0</v>
      </c>
      <c r="BR6">
        <f>IF(AL6=0,-1,IF(COUNTIFS(Buchungen!$A$7:$A$206,"&lt;="&amp;AL6,Buchungen!$B$7:$B$206,"&gt;"&amp;AL6,Buchungen!$G$7:$G$206,"&lt;&gt;Storniert")=0,0,IF(COUNTIFS(Buchungen!$A$7:$A$206,"&lt;="&amp;AL6,Buchungen!$B$7:$B$206,"&gt;"&amp;AL6,Buchungen!$G$7:$G$206,"&lt;&gt;Storniert")&gt;1,9,IF(COUNTIFS(Buchungen!$A$7:$A$206,"&lt;="&amp;AL6,Buchungen!$B$7:$B$206,"&gt;"&amp;AL6,Buchungen!$G$7:$G$206,"Gebucht")=1,1,IF(COUNTIFS(Buchungen!$A$7:$A$206,"&lt;="&amp;AL6,Buchungen!$B$7:$B$206,"&gt;"&amp;AL6,Buchungen!$G$7:$G$206,"Anfrage")=1,2,IF(COUNTIFS(Buchungen!$A$7:$A$206,"&lt;="&amp;AL6,Buchungen!$B$7:$B$206,"&gt;"&amp;AL6,Buchungen!$G$7:$G$206,"Eigennutzung")=1,3,IF(COUNTIFS(Buchungen!$A$7:$A$206,"&lt;="&amp;AL6,Buchungen!$B$7:$B$206,"&gt;"&amp;AL6,Buchungen!$G$7:$G$206,"Gesperrt")=1,4,9)))))))</f>
        <v>0</v>
      </c>
      <c r="BS6">
        <f>IF(AM6=0,-1,IF(COUNTIFS(Buchungen!$A$7:$A$206,"&lt;="&amp;AM6,Buchungen!$B$7:$B$206,"&gt;"&amp;AM6,Buchungen!$G$7:$G$206,"&lt;&gt;Storniert")=0,0,IF(COUNTIFS(Buchungen!$A$7:$A$206,"&lt;="&amp;AM6,Buchungen!$B$7:$B$206,"&gt;"&amp;AM6,Buchungen!$G$7:$G$206,"&lt;&gt;Storniert")&gt;1,9,IF(COUNTIFS(Buchungen!$A$7:$A$206,"&lt;="&amp;AM6,Buchungen!$B$7:$B$206,"&gt;"&amp;AM6,Buchungen!$G$7:$G$206,"Gebucht")=1,1,IF(COUNTIFS(Buchungen!$A$7:$A$206,"&lt;="&amp;AM6,Buchungen!$B$7:$B$206,"&gt;"&amp;AM6,Buchungen!$G$7:$G$206,"Anfrage")=1,2,IF(COUNTIFS(Buchungen!$A$7:$A$206,"&lt;="&amp;AM6,Buchungen!$B$7:$B$206,"&gt;"&amp;AM6,Buchungen!$G$7:$G$206,"Eigennutzung")=1,3,IF(COUNTIFS(Buchungen!$A$7:$A$206,"&lt;="&amp;AM6,Buchungen!$B$7:$B$206,"&gt;"&amp;AM6,Buchungen!$G$7:$G$206,"Gesperrt")=1,4,9)))))))</f>
        <v>0</v>
      </c>
      <c r="BT6">
        <f>IF(AN6=0,-1,IF(COUNTIFS(Buchungen!$A$7:$A$206,"&lt;="&amp;AN6,Buchungen!$B$7:$B$206,"&gt;"&amp;AN6,Buchungen!$G$7:$G$206,"&lt;&gt;Storniert")=0,0,IF(COUNTIFS(Buchungen!$A$7:$A$206,"&lt;="&amp;AN6,Buchungen!$B$7:$B$206,"&gt;"&amp;AN6,Buchungen!$G$7:$G$206,"&lt;&gt;Storniert")&gt;1,9,IF(COUNTIFS(Buchungen!$A$7:$A$206,"&lt;="&amp;AN6,Buchungen!$B$7:$B$206,"&gt;"&amp;AN6,Buchungen!$G$7:$G$206,"Gebucht")=1,1,IF(COUNTIFS(Buchungen!$A$7:$A$206,"&lt;="&amp;AN6,Buchungen!$B$7:$B$206,"&gt;"&amp;AN6,Buchungen!$G$7:$G$206,"Anfrage")=1,2,IF(COUNTIFS(Buchungen!$A$7:$A$206,"&lt;="&amp;AN6,Buchungen!$B$7:$B$206,"&gt;"&amp;AN6,Buchungen!$G$7:$G$206,"Eigennutzung")=1,3,IF(COUNTIFS(Buchungen!$A$7:$A$206,"&lt;="&amp;AN6,Buchungen!$B$7:$B$206,"&gt;"&amp;AN6,Buchungen!$G$7:$G$206,"Gesperrt")=1,4,9)))))))</f>
        <v>0</v>
      </c>
      <c r="BU6">
        <f>IF(AO6=0,-1,IF(COUNTIFS(Buchungen!$A$7:$A$206,"&lt;="&amp;AO6,Buchungen!$B$7:$B$206,"&gt;"&amp;AO6,Buchungen!$G$7:$G$206,"&lt;&gt;Storniert")=0,0,IF(COUNTIFS(Buchungen!$A$7:$A$206,"&lt;="&amp;AO6,Buchungen!$B$7:$B$206,"&gt;"&amp;AO6,Buchungen!$G$7:$G$206,"&lt;&gt;Storniert")&gt;1,9,IF(COUNTIFS(Buchungen!$A$7:$A$206,"&lt;="&amp;AO6,Buchungen!$B$7:$B$206,"&gt;"&amp;AO6,Buchungen!$G$7:$G$206,"Gebucht")=1,1,IF(COUNTIFS(Buchungen!$A$7:$A$206,"&lt;="&amp;AO6,Buchungen!$B$7:$B$206,"&gt;"&amp;AO6,Buchungen!$G$7:$G$206,"Anfrage")=1,2,IF(COUNTIFS(Buchungen!$A$7:$A$206,"&lt;="&amp;AO6,Buchungen!$B$7:$B$206,"&gt;"&amp;AO6,Buchungen!$G$7:$G$206,"Eigennutzung")=1,3,IF(COUNTIFS(Buchungen!$A$7:$A$206,"&lt;="&amp;AO6,Buchungen!$B$7:$B$206,"&gt;"&amp;AO6,Buchungen!$G$7:$G$206,"Gesperrt")=1,4,9)))))))</f>
        <v>0</v>
      </c>
      <c r="BV6">
        <f>IF(AP6=0,-1,IF(COUNTIFS(Buchungen!$A$7:$A$206,"&lt;="&amp;AP6,Buchungen!$B$7:$B$206,"&gt;"&amp;AP6,Buchungen!$G$7:$G$206,"&lt;&gt;Storniert")=0,0,IF(COUNTIFS(Buchungen!$A$7:$A$206,"&lt;="&amp;AP6,Buchungen!$B$7:$B$206,"&gt;"&amp;AP6,Buchungen!$G$7:$G$206,"&lt;&gt;Storniert")&gt;1,9,IF(COUNTIFS(Buchungen!$A$7:$A$206,"&lt;="&amp;AP6,Buchungen!$B$7:$B$206,"&gt;"&amp;AP6,Buchungen!$G$7:$G$206,"Gebucht")=1,1,IF(COUNTIFS(Buchungen!$A$7:$A$206,"&lt;="&amp;AP6,Buchungen!$B$7:$B$206,"&gt;"&amp;AP6,Buchungen!$G$7:$G$206,"Anfrage")=1,2,IF(COUNTIFS(Buchungen!$A$7:$A$206,"&lt;="&amp;AP6,Buchungen!$B$7:$B$206,"&gt;"&amp;AP6,Buchungen!$G$7:$G$206,"Eigennutzung")=1,3,IF(COUNTIFS(Buchungen!$A$7:$A$206,"&lt;="&amp;AP6,Buchungen!$B$7:$B$206,"&gt;"&amp;AP6,Buchungen!$G$7:$G$206,"Gesperrt")=1,4,9)))))))</f>
        <v>0</v>
      </c>
      <c r="BW6">
        <f>IF(AQ6=0,-1,IF(COUNTIFS(Buchungen!$A$7:$A$206,"&lt;="&amp;AQ6,Buchungen!$B$7:$B$206,"&gt;"&amp;AQ6,Buchungen!$G$7:$G$206,"&lt;&gt;Storniert")=0,0,IF(COUNTIFS(Buchungen!$A$7:$A$206,"&lt;="&amp;AQ6,Buchungen!$B$7:$B$206,"&gt;"&amp;AQ6,Buchungen!$G$7:$G$206,"&lt;&gt;Storniert")&gt;1,9,IF(COUNTIFS(Buchungen!$A$7:$A$206,"&lt;="&amp;AQ6,Buchungen!$B$7:$B$206,"&gt;"&amp;AQ6,Buchungen!$G$7:$G$206,"Gebucht")=1,1,IF(COUNTIFS(Buchungen!$A$7:$A$206,"&lt;="&amp;AQ6,Buchungen!$B$7:$B$206,"&gt;"&amp;AQ6,Buchungen!$G$7:$G$206,"Anfrage")=1,2,IF(COUNTIFS(Buchungen!$A$7:$A$206,"&lt;="&amp;AQ6,Buchungen!$B$7:$B$206,"&gt;"&amp;AQ6,Buchungen!$G$7:$G$206,"Eigennutzung")=1,3,IF(COUNTIFS(Buchungen!$A$7:$A$206,"&lt;="&amp;AQ6,Buchungen!$B$7:$B$206,"&gt;"&amp;AQ6,Buchungen!$G$7:$G$206,"Gesperrt")=1,4,9)))))))</f>
        <v>0</v>
      </c>
      <c r="BX6">
        <f>IF(AR6=0,-1,IF(COUNTIFS(Buchungen!$A$7:$A$206,"&lt;="&amp;AR6,Buchungen!$B$7:$B$206,"&gt;"&amp;AR6,Buchungen!$G$7:$G$206,"&lt;&gt;Storniert")=0,0,IF(COUNTIFS(Buchungen!$A$7:$A$206,"&lt;="&amp;AR6,Buchungen!$B$7:$B$206,"&gt;"&amp;AR6,Buchungen!$G$7:$G$206,"&lt;&gt;Storniert")&gt;1,9,IF(COUNTIFS(Buchungen!$A$7:$A$206,"&lt;="&amp;AR6,Buchungen!$B$7:$B$206,"&gt;"&amp;AR6,Buchungen!$G$7:$G$206,"Gebucht")=1,1,IF(COUNTIFS(Buchungen!$A$7:$A$206,"&lt;="&amp;AR6,Buchungen!$B$7:$B$206,"&gt;"&amp;AR6,Buchungen!$G$7:$G$206,"Anfrage")=1,2,IF(COUNTIFS(Buchungen!$A$7:$A$206,"&lt;="&amp;AR6,Buchungen!$B$7:$B$206,"&gt;"&amp;AR6,Buchungen!$G$7:$G$206,"Eigennutzung")=1,3,IF(COUNTIFS(Buchungen!$A$7:$A$206,"&lt;="&amp;AR6,Buchungen!$B$7:$B$206,"&gt;"&amp;AR6,Buchungen!$G$7:$G$206,"Gesperrt")=1,4,9)))))))</f>
        <v>0</v>
      </c>
      <c r="BY6">
        <f>IF(AS6=0,-1,IF(COUNTIFS(Buchungen!$A$7:$A$206,"&lt;="&amp;AS6,Buchungen!$B$7:$B$206,"&gt;"&amp;AS6,Buchungen!$G$7:$G$206,"&lt;&gt;Storniert")=0,0,IF(COUNTIFS(Buchungen!$A$7:$A$206,"&lt;="&amp;AS6,Buchungen!$B$7:$B$206,"&gt;"&amp;AS6,Buchungen!$G$7:$G$206,"&lt;&gt;Storniert")&gt;1,9,IF(COUNTIFS(Buchungen!$A$7:$A$206,"&lt;="&amp;AS6,Buchungen!$B$7:$B$206,"&gt;"&amp;AS6,Buchungen!$G$7:$G$206,"Gebucht")=1,1,IF(COUNTIFS(Buchungen!$A$7:$A$206,"&lt;="&amp;AS6,Buchungen!$B$7:$B$206,"&gt;"&amp;AS6,Buchungen!$G$7:$G$206,"Anfrage")=1,2,IF(COUNTIFS(Buchungen!$A$7:$A$206,"&lt;="&amp;AS6,Buchungen!$B$7:$B$206,"&gt;"&amp;AS6,Buchungen!$G$7:$G$206,"Eigennutzung")=1,3,IF(COUNTIFS(Buchungen!$A$7:$A$206,"&lt;="&amp;AS6,Buchungen!$B$7:$B$206,"&gt;"&amp;AS6,Buchungen!$G$7:$G$206,"Gesperrt")=1,4,9)))))))</f>
        <v>0</v>
      </c>
      <c r="BZ6">
        <f>IF(AT6=0,-1,IF(COUNTIFS(Buchungen!$A$7:$A$206,"&lt;="&amp;AT6,Buchungen!$B$7:$B$206,"&gt;"&amp;AT6,Buchungen!$G$7:$G$206,"&lt;&gt;Storniert")=0,0,IF(COUNTIFS(Buchungen!$A$7:$A$206,"&lt;="&amp;AT6,Buchungen!$B$7:$B$206,"&gt;"&amp;AT6,Buchungen!$G$7:$G$206,"&lt;&gt;Storniert")&gt;1,9,IF(COUNTIFS(Buchungen!$A$7:$A$206,"&lt;="&amp;AT6,Buchungen!$B$7:$B$206,"&gt;"&amp;AT6,Buchungen!$G$7:$G$206,"Gebucht")=1,1,IF(COUNTIFS(Buchungen!$A$7:$A$206,"&lt;="&amp;AT6,Buchungen!$B$7:$B$206,"&gt;"&amp;AT6,Buchungen!$G$7:$G$206,"Anfrage")=1,2,IF(COUNTIFS(Buchungen!$A$7:$A$206,"&lt;="&amp;AT6,Buchungen!$B$7:$B$206,"&gt;"&amp;AT6,Buchungen!$G$7:$G$206,"Eigennutzung")=1,3,IF(COUNTIFS(Buchungen!$A$7:$A$206,"&lt;="&amp;AT6,Buchungen!$B$7:$B$206,"&gt;"&amp;AT6,Buchungen!$G$7:$G$206,"Gesperrt")=1,4,9)))))))</f>
        <v>0</v>
      </c>
      <c r="CA6">
        <f>IF(AU6=0,-1,IF(COUNTIFS(Buchungen!$A$7:$A$206,"&lt;="&amp;AU6,Buchungen!$B$7:$B$206,"&gt;"&amp;AU6,Buchungen!$G$7:$G$206,"&lt;&gt;Storniert")=0,0,IF(COUNTIFS(Buchungen!$A$7:$A$206,"&lt;="&amp;AU6,Buchungen!$B$7:$B$206,"&gt;"&amp;AU6,Buchungen!$G$7:$G$206,"&lt;&gt;Storniert")&gt;1,9,IF(COUNTIFS(Buchungen!$A$7:$A$206,"&lt;="&amp;AU6,Buchungen!$B$7:$B$206,"&gt;"&amp;AU6,Buchungen!$G$7:$G$206,"Gebucht")=1,1,IF(COUNTIFS(Buchungen!$A$7:$A$206,"&lt;="&amp;AU6,Buchungen!$B$7:$B$206,"&gt;"&amp;AU6,Buchungen!$G$7:$G$206,"Anfrage")=1,2,IF(COUNTIFS(Buchungen!$A$7:$A$206,"&lt;="&amp;AU6,Buchungen!$B$7:$B$206,"&gt;"&amp;AU6,Buchungen!$G$7:$G$206,"Eigennutzung")=1,3,IF(COUNTIFS(Buchungen!$A$7:$A$206,"&lt;="&amp;AU6,Buchungen!$B$7:$B$206,"&gt;"&amp;AU6,Buchungen!$G$7:$G$206,"Gesperrt")=1,4,9)))))))</f>
        <v>0</v>
      </c>
      <c r="CB6">
        <f>IF(AV6=0,-1,IF(COUNTIFS(Buchungen!$A$7:$A$206,"&lt;="&amp;AV6,Buchungen!$B$7:$B$206,"&gt;"&amp;AV6,Buchungen!$G$7:$G$206,"&lt;&gt;Storniert")=0,0,IF(COUNTIFS(Buchungen!$A$7:$A$206,"&lt;="&amp;AV6,Buchungen!$B$7:$B$206,"&gt;"&amp;AV6,Buchungen!$G$7:$G$206,"&lt;&gt;Storniert")&gt;1,9,IF(COUNTIFS(Buchungen!$A$7:$A$206,"&lt;="&amp;AV6,Buchungen!$B$7:$B$206,"&gt;"&amp;AV6,Buchungen!$G$7:$G$206,"Gebucht")=1,1,IF(COUNTIFS(Buchungen!$A$7:$A$206,"&lt;="&amp;AV6,Buchungen!$B$7:$B$206,"&gt;"&amp;AV6,Buchungen!$G$7:$G$206,"Anfrage")=1,2,IF(COUNTIFS(Buchungen!$A$7:$A$206,"&lt;="&amp;AV6,Buchungen!$B$7:$B$206,"&gt;"&amp;AV6,Buchungen!$G$7:$G$206,"Eigennutzung")=1,3,IF(COUNTIFS(Buchungen!$A$7:$A$206,"&lt;="&amp;AV6,Buchungen!$B$7:$B$206,"&gt;"&amp;AV6,Buchungen!$G$7:$G$206,"Gesperrt")=1,4,9)))))))</f>
        <v>0</v>
      </c>
      <c r="CC6">
        <f>IF(AW6=0,-1,IF(COUNTIFS(Buchungen!$A$7:$A$206,"&lt;="&amp;AW6,Buchungen!$B$7:$B$206,"&gt;"&amp;AW6,Buchungen!$G$7:$G$206,"&lt;&gt;Storniert")=0,0,IF(COUNTIFS(Buchungen!$A$7:$A$206,"&lt;="&amp;AW6,Buchungen!$B$7:$B$206,"&gt;"&amp;AW6,Buchungen!$G$7:$G$206,"&lt;&gt;Storniert")&gt;1,9,IF(COUNTIFS(Buchungen!$A$7:$A$206,"&lt;="&amp;AW6,Buchungen!$B$7:$B$206,"&gt;"&amp;AW6,Buchungen!$G$7:$G$206,"Gebucht")=1,1,IF(COUNTIFS(Buchungen!$A$7:$A$206,"&lt;="&amp;AW6,Buchungen!$B$7:$B$206,"&gt;"&amp;AW6,Buchungen!$G$7:$G$206,"Anfrage")=1,2,IF(COUNTIFS(Buchungen!$A$7:$A$206,"&lt;="&amp;AW6,Buchungen!$B$7:$B$206,"&gt;"&amp;AW6,Buchungen!$G$7:$G$206,"Eigennutzung")=1,3,IF(COUNTIFS(Buchungen!$A$7:$A$206,"&lt;="&amp;AW6,Buchungen!$B$7:$B$206,"&gt;"&amp;AW6,Buchungen!$G$7:$G$206,"Gesperrt")=1,4,9)))))))</f>
        <v>0</v>
      </c>
      <c r="CD6">
        <f>IF(AX6=0,-1,IF(COUNTIFS(Buchungen!$A$7:$A$206,"&lt;="&amp;AX6,Buchungen!$B$7:$B$206,"&gt;"&amp;AX6,Buchungen!$G$7:$G$206,"&lt;&gt;Storniert")=0,0,IF(COUNTIFS(Buchungen!$A$7:$A$206,"&lt;="&amp;AX6,Buchungen!$B$7:$B$206,"&gt;"&amp;AX6,Buchungen!$G$7:$G$206,"&lt;&gt;Storniert")&gt;1,9,IF(COUNTIFS(Buchungen!$A$7:$A$206,"&lt;="&amp;AX6,Buchungen!$B$7:$B$206,"&gt;"&amp;AX6,Buchungen!$G$7:$G$206,"Gebucht")=1,1,IF(COUNTIFS(Buchungen!$A$7:$A$206,"&lt;="&amp;AX6,Buchungen!$B$7:$B$206,"&gt;"&amp;AX6,Buchungen!$G$7:$G$206,"Anfrage")=1,2,IF(COUNTIFS(Buchungen!$A$7:$A$206,"&lt;="&amp;AX6,Buchungen!$B$7:$B$206,"&gt;"&amp;AX6,Buchungen!$G$7:$G$206,"Eigennutzung")=1,3,IF(COUNTIFS(Buchungen!$A$7:$A$206,"&lt;="&amp;AX6,Buchungen!$B$7:$B$206,"&gt;"&amp;AX6,Buchungen!$G$7:$G$206,"Gesperrt")=1,4,9)))))))</f>
        <v>0</v>
      </c>
      <c r="CE6">
        <f>IF(AY6=0,-1,IF(COUNTIFS(Buchungen!$A$7:$A$206,"&lt;="&amp;AY6,Buchungen!$B$7:$B$206,"&gt;"&amp;AY6,Buchungen!$G$7:$G$206,"&lt;&gt;Storniert")=0,0,IF(COUNTIFS(Buchungen!$A$7:$A$206,"&lt;="&amp;AY6,Buchungen!$B$7:$B$206,"&gt;"&amp;AY6,Buchungen!$G$7:$G$206,"&lt;&gt;Storniert")&gt;1,9,IF(COUNTIFS(Buchungen!$A$7:$A$206,"&lt;="&amp;AY6,Buchungen!$B$7:$B$206,"&gt;"&amp;AY6,Buchungen!$G$7:$G$206,"Gebucht")=1,1,IF(COUNTIFS(Buchungen!$A$7:$A$206,"&lt;="&amp;AY6,Buchungen!$B$7:$B$206,"&gt;"&amp;AY6,Buchungen!$G$7:$G$206,"Anfrage")=1,2,IF(COUNTIFS(Buchungen!$A$7:$A$206,"&lt;="&amp;AY6,Buchungen!$B$7:$B$206,"&gt;"&amp;AY6,Buchungen!$G$7:$G$206,"Eigennutzung")=1,3,IF(COUNTIFS(Buchungen!$A$7:$A$206,"&lt;="&amp;AY6,Buchungen!$B$7:$B$206,"&gt;"&amp;AY6,Buchungen!$G$7:$G$206,"Gesperrt")=1,4,9)))))))</f>
        <v>0</v>
      </c>
      <c r="CF6">
        <f>IF(AZ6=0,-1,IF(COUNTIFS(Buchungen!$A$7:$A$206,"&lt;="&amp;AZ6,Buchungen!$B$7:$B$206,"&gt;"&amp;AZ6,Buchungen!$G$7:$G$206,"&lt;&gt;Storniert")=0,0,IF(COUNTIFS(Buchungen!$A$7:$A$206,"&lt;="&amp;AZ6,Buchungen!$B$7:$B$206,"&gt;"&amp;AZ6,Buchungen!$G$7:$G$206,"&lt;&gt;Storniert")&gt;1,9,IF(COUNTIFS(Buchungen!$A$7:$A$206,"&lt;="&amp;AZ6,Buchungen!$B$7:$B$206,"&gt;"&amp;AZ6,Buchungen!$G$7:$G$206,"Gebucht")=1,1,IF(COUNTIFS(Buchungen!$A$7:$A$206,"&lt;="&amp;AZ6,Buchungen!$B$7:$B$206,"&gt;"&amp;AZ6,Buchungen!$G$7:$G$206,"Anfrage")=1,2,IF(COUNTIFS(Buchungen!$A$7:$A$206,"&lt;="&amp;AZ6,Buchungen!$B$7:$B$206,"&gt;"&amp;AZ6,Buchungen!$G$7:$G$206,"Eigennutzung")=1,3,IF(COUNTIFS(Buchungen!$A$7:$A$206,"&lt;="&amp;AZ6,Buchungen!$B$7:$B$206,"&gt;"&amp;AZ6,Buchungen!$G$7:$G$206,"Gesperrt")=1,4,9)))))))</f>
        <v>0</v>
      </c>
      <c r="CG6">
        <f>IF(BA6=0,-1,IF(COUNTIFS(Buchungen!$A$7:$A$206,"&lt;="&amp;BA6,Buchungen!$B$7:$B$206,"&gt;"&amp;BA6,Buchungen!$G$7:$G$206,"&lt;&gt;Storniert")=0,0,IF(COUNTIFS(Buchungen!$A$7:$A$206,"&lt;="&amp;BA6,Buchungen!$B$7:$B$206,"&gt;"&amp;BA6,Buchungen!$G$7:$G$206,"&lt;&gt;Storniert")&gt;1,9,IF(COUNTIFS(Buchungen!$A$7:$A$206,"&lt;="&amp;BA6,Buchungen!$B$7:$B$206,"&gt;"&amp;BA6,Buchungen!$G$7:$G$206,"Gebucht")=1,1,IF(COUNTIFS(Buchungen!$A$7:$A$206,"&lt;="&amp;BA6,Buchungen!$B$7:$B$206,"&gt;"&amp;BA6,Buchungen!$G$7:$G$206,"Anfrage")=1,2,IF(COUNTIFS(Buchungen!$A$7:$A$206,"&lt;="&amp;BA6,Buchungen!$B$7:$B$206,"&gt;"&amp;BA6,Buchungen!$G$7:$G$206,"Eigennutzung")=1,3,IF(COUNTIFS(Buchungen!$A$7:$A$206,"&lt;="&amp;BA6,Buchungen!$B$7:$B$206,"&gt;"&amp;BA6,Buchungen!$G$7:$G$206,"Gesperrt")=1,4,9)))))))</f>
        <v>0</v>
      </c>
      <c r="CH6">
        <f>IF(BB6=0,-1,IF(COUNTIFS(Buchungen!$A$7:$A$206,"&lt;="&amp;BB6,Buchungen!$B$7:$B$206,"&gt;"&amp;BB6,Buchungen!$G$7:$G$206,"&lt;&gt;Storniert")=0,0,IF(COUNTIFS(Buchungen!$A$7:$A$206,"&lt;="&amp;BB6,Buchungen!$B$7:$B$206,"&gt;"&amp;BB6,Buchungen!$G$7:$G$206,"&lt;&gt;Storniert")&gt;1,9,IF(COUNTIFS(Buchungen!$A$7:$A$206,"&lt;="&amp;BB6,Buchungen!$B$7:$B$206,"&gt;"&amp;BB6,Buchungen!$G$7:$G$206,"Gebucht")=1,1,IF(COUNTIFS(Buchungen!$A$7:$A$206,"&lt;="&amp;BB6,Buchungen!$B$7:$B$206,"&gt;"&amp;BB6,Buchungen!$G$7:$G$206,"Anfrage")=1,2,IF(COUNTIFS(Buchungen!$A$7:$A$206,"&lt;="&amp;BB6,Buchungen!$B$7:$B$206,"&gt;"&amp;BB6,Buchungen!$G$7:$G$206,"Eigennutzung")=1,3,IF(COUNTIFS(Buchungen!$A$7:$A$206,"&lt;="&amp;BB6,Buchungen!$B$7:$B$206,"&gt;"&amp;BB6,Buchungen!$G$7:$G$206,"Gesperrt")=1,4,9)))))))</f>
        <v>0</v>
      </c>
      <c r="CI6">
        <f>IF(BC6=0,-1,IF(COUNTIFS(Buchungen!$A$7:$A$206,"&lt;="&amp;BC6,Buchungen!$B$7:$B$206,"&gt;"&amp;BC6,Buchungen!$G$7:$G$206,"&lt;&gt;Storniert")=0,0,IF(COUNTIFS(Buchungen!$A$7:$A$206,"&lt;="&amp;BC6,Buchungen!$B$7:$B$206,"&gt;"&amp;BC6,Buchungen!$G$7:$G$206,"&lt;&gt;Storniert")&gt;1,9,IF(COUNTIFS(Buchungen!$A$7:$A$206,"&lt;="&amp;BC6,Buchungen!$B$7:$B$206,"&gt;"&amp;BC6,Buchungen!$G$7:$G$206,"Gebucht")=1,1,IF(COUNTIFS(Buchungen!$A$7:$A$206,"&lt;="&amp;BC6,Buchungen!$B$7:$B$206,"&gt;"&amp;BC6,Buchungen!$G$7:$G$206,"Anfrage")=1,2,IF(COUNTIFS(Buchungen!$A$7:$A$206,"&lt;="&amp;BC6,Buchungen!$B$7:$B$206,"&gt;"&amp;BC6,Buchungen!$G$7:$G$206,"Eigennutzung")=1,3,IF(COUNTIFS(Buchungen!$A$7:$A$206,"&lt;="&amp;BC6,Buchungen!$B$7:$B$206,"&gt;"&amp;BC6,Buchungen!$G$7:$G$206,"Gesperrt")=1,4,9)))))))</f>
        <v>0</v>
      </c>
      <c r="CJ6">
        <f>IF(BD6=0,-1,IF(COUNTIFS(Buchungen!$A$7:$A$206,"&lt;="&amp;BD6,Buchungen!$B$7:$B$206,"&gt;"&amp;BD6,Buchungen!$G$7:$G$206,"&lt;&gt;Storniert")=0,0,IF(COUNTIFS(Buchungen!$A$7:$A$206,"&lt;="&amp;BD6,Buchungen!$B$7:$B$206,"&gt;"&amp;BD6,Buchungen!$G$7:$G$206,"&lt;&gt;Storniert")&gt;1,9,IF(COUNTIFS(Buchungen!$A$7:$A$206,"&lt;="&amp;BD6,Buchungen!$B$7:$B$206,"&gt;"&amp;BD6,Buchungen!$G$7:$G$206,"Gebucht")=1,1,IF(COUNTIFS(Buchungen!$A$7:$A$206,"&lt;="&amp;BD6,Buchungen!$B$7:$B$206,"&gt;"&amp;BD6,Buchungen!$G$7:$G$206,"Anfrage")=1,2,IF(COUNTIFS(Buchungen!$A$7:$A$206,"&lt;="&amp;BD6,Buchungen!$B$7:$B$206,"&gt;"&amp;BD6,Buchungen!$G$7:$G$206,"Eigennutzung")=1,3,IF(COUNTIFS(Buchungen!$A$7:$A$206,"&lt;="&amp;BD6,Buchungen!$B$7:$B$206,"&gt;"&amp;BD6,Buchungen!$G$7:$G$206,"Gesperrt")=1,4,9)))))))</f>
        <v>0</v>
      </c>
      <c r="CK6">
        <f>IF(BE6=0,-1,IF(COUNTIFS(Buchungen!$A$7:$A$206,"&lt;="&amp;BE6,Buchungen!$B$7:$B$206,"&gt;"&amp;BE6,Buchungen!$G$7:$G$206,"&lt;&gt;Storniert")=0,0,IF(COUNTIFS(Buchungen!$A$7:$A$206,"&lt;="&amp;BE6,Buchungen!$B$7:$B$206,"&gt;"&amp;BE6,Buchungen!$G$7:$G$206,"&lt;&gt;Storniert")&gt;1,9,IF(COUNTIFS(Buchungen!$A$7:$A$206,"&lt;="&amp;BE6,Buchungen!$B$7:$B$206,"&gt;"&amp;BE6,Buchungen!$G$7:$G$206,"Gebucht")=1,1,IF(COUNTIFS(Buchungen!$A$7:$A$206,"&lt;="&amp;BE6,Buchungen!$B$7:$B$206,"&gt;"&amp;BE6,Buchungen!$G$7:$G$206,"Anfrage")=1,2,IF(COUNTIFS(Buchungen!$A$7:$A$206,"&lt;="&amp;BE6,Buchungen!$B$7:$B$206,"&gt;"&amp;BE6,Buchungen!$G$7:$G$206,"Eigennutzung")=1,3,IF(COUNTIFS(Buchungen!$A$7:$A$206,"&lt;="&amp;BE6,Buchungen!$B$7:$B$206,"&gt;"&amp;BE6,Buchungen!$G$7:$G$206,"Gesperrt")=1,4,9)))))))</f>
        <v>0</v>
      </c>
      <c r="CL6">
        <f>IF(BF6=0,-1,IF(COUNTIFS(Buchungen!$A$7:$A$206,"&lt;="&amp;BF6,Buchungen!$B$7:$B$206,"&gt;"&amp;BF6,Buchungen!$G$7:$G$206,"&lt;&gt;Storniert")=0,0,IF(COUNTIFS(Buchungen!$A$7:$A$206,"&lt;="&amp;BF6,Buchungen!$B$7:$B$206,"&gt;"&amp;BF6,Buchungen!$G$7:$G$206,"&lt;&gt;Storniert")&gt;1,9,IF(COUNTIFS(Buchungen!$A$7:$A$206,"&lt;="&amp;BF6,Buchungen!$B$7:$B$206,"&gt;"&amp;BF6,Buchungen!$G$7:$G$206,"Gebucht")=1,1,IF(COUNTIFS(Buchungen!$A$7:$A$206,"&lt;="&amp;BF6,Buchungen!$B$7:$B$206,"&gt;"&amp;BF6,Buchungen!$G$7:$G$206,"Anfrage")=1,2,IF(COUNTIFS(Buchungen!$A$7:$A$206,"&lt;="&amp;BF6,Buchungen!$B$7:$B$206,"&gt;"&amp;BF6,Buchungen!$G$7:$G$206,"Eigennutzung")=1,3,IF(COUNTIFS(Buchungen!$A$7:$A$206,"&lt;="&amp;BF6,Buchungen!$B$7:$B$206,"&gt;"&amp;BF6,Buchungen!$G$7:$G$206,"Gesperrt")=1,4,9)))))))</f>
        <v>0</v>
      </c>
      <c r="CM6">
        <f>IF(BG6=0,-1,IF(COUNTIFS(Buchungen!$A$7:$A$206,"&lt;="&amp;BG6,Buchungen!$B$7:$B$206,"&gt;"&amp;BG6,Buchungen!$G$7:$G$206,"&lt;&gt;Storniert")=0,0,IF(COUNTIFS(Buchungen!$A$7:$A$206,"&lt;="&amp;BG6,Buchungen!$B$7:$B$206,"&gt;"&amp;BG6,Buchungen!$G$7:$G$206,"&lt;&gt;Storniert")&gt;1,9,IF(COUNTIFS(Buchungen!$A$7:$A$206,"&lt;="&amp;BG6,Buchungen!$B$7:$B$206,"&gt;"&amp;BG6,Buchungen!$G$7:$G$206,"Gebucht")=1,1,IF(COUNTIFS(Buchungen!$A$7:$A$206,"&lt;="&amp;BG6,Buchungen!$B$7:$B$206,"&gt;"&amp;BG6,Buchungen!$G$7:$G$206,"Anfrage")=1,2,IF(COUNTIFS(Buchungen!$A$7:$A$206,"&lt;="&amp;BG6,Buchungen!$B$7:$B$206,"&gt;"&amp;BG6,Buchungen!$G$7:$G$206,"Eigennutzung")=1,3,IF(COUNTIFS(Buchungen!$A$7:$A$206,"&lt;="&amp;BG6,Buchungen!$B$7:$B$206,"&gt;"&amp;BG6,Buchungen!$G$7:$G$206,"Gesperrt")=1,4,9)))))))</f>
        <v>0</v>
      </c>
      <c r="CN6">
        <f>IF(BH6=0,-1,IF(COUNTIFS(Buchungen!$A$7:$A$206,"&lt;="&amp;BH6,Buchungen!$B$7:$B$206,"&gt;"&amp;BH6,Buchungen!$G$7:$G$206,"&lt;&gt;Storniert")=0,0,IF(COUNTIFS(Buchungen!$A$7:$A$206,"&lt;="&amp;BH6,Buchungen!$B$7:$B$206,"&gt;"&amp;BH6,Buchungen!$G$7:$G$206,"&lt;&gt;Storniert")&gt;1,9,IF(COUNTIFS(Buchungen!$A$7:$A$206,"&lt;="&amp;BH6,Buchungen!$B$7:$B$206,"&gt;"&amp;BH6,Buchungen!$G$7:$G$206,"Gebucht")=1,1,IF(COUNTIFS(Buchungen!$A$7:$A$206,"&lt;="&amp;BH6,Buchungen!$B$7:$B$206,"&gt;"&amp;BH6,Buchungen!$G$7:$G$206,"Anfrage")=1,2,IF(COUNTIFS(Buchungen!$A$7:$A$206,"&lt;="&amp;BH6,Buchungen!$B$7:$B$206,"&gt;"&amp;BH6,Buchungen!$G$7:$G$206,"Eigennutzung")=1,3,IF(COUNTIFS(Buchungen!$A$7:$A$206,"&lt;="&amp;BH6,Buchungen!$B$7:$B$206,"&gt;"&amp;BH6,Buchungen!$G$7:$G$206,"Gesperrt")=1,4,9)))))))</f>
        <v>0</v>
      </c>
      <c r="CO6">
        <f>IF(BI6=0,-1,IF(COUNTIFS(Buchungen!$A$7:$A$206,"&lt;="&amp;BI6,Buchungen!$B$7:$B$206,"&gt;"&amp;BI6,Buchungen!$G$7:$G$206,"&lt;&gt;Storniert")=0,0,IF(COUNTIFS(Buchungen!$A$7:$A$206,"&lt;="&amp;BI6,Buchungen!$B$7:$B$206,"&gt;"&amp;BI6,Buchungen!$G$7:$G$206,"&lt;&gt;Storniert")&gt;1,9,IF(COUNTIFS(Buchungen!$A$7:$A$206,"&lt;="&amp;BI6,Buchungen!$B$7:$B$206,"&gt;"&amp;BI6,Buchungen!$G$7:$G$206,"Gebucht")=1,1,IF(COUNTIFS(Buchungen!$A$7:$A$206,"&lt;="&amp;BI6,Buchungen!$B$7:$B$206,"&gt;"&amp;BI6,Buchungen!$G$7:$G$206,"Anfrage")=1,2,IF(COUNTIFS(Buchungen!$A$7:$A$206,"&lt;="&amp;BI6,Buchungen!$B$7:$B$206,"&gt;"&amp;BI6,Buchungen!$G$7:$G$206,"Eigennutzung")=1,3,IF(COUNTIFS(Buchungen!$A$7:$A$206,"&lt;="&amp;BI6,Buchungen!$B$7:$B$206,"&gt;"&amp;BI6,Buchungen!$G$7:$G$206,"Gesperrt")=1,4,9)))))))</f>
        <v>0</v>
      </c>
      <c r="CP6">
        <f>IF(BJ6=0,-1,IF(COUNTIFS(Buchungen!$A$7:$A$206,"&lt;="&amp;BJ6,Buchungen!$B$7:$B$206,"&gt;"&amp;BJ6,Buchungen!$G$7:$G$206,"&lt;&gt;Storniert")=0,0,IF(COUNTIFS(Buchungen!$A$7:$A$206,"&lt;="&amp;BJ6,Buchungen!$B$7:$B$206,"&gt;"&amp;BJ6,Buchungen!$G$7:$G$206,"&lt;&gt;Storniert")&gt;1,9,IF(COUNTIFS(Buchungen!$A$7:$A$206,"&lt;="&amp;BJ6,Buchungen!$B$7:$B$206,"&gt;"&amp;BJ6,Buchungen!$G$7:$G$206,"Gebucht")=1,1,IF(COUNTIFS(Buchungen!$A$7:$A$206,"&lt;="&amp;BJ6,Buchungen!$B$7:$B$206,"&gt;"&amp;BJ6,Buchungen!$G$7:$G$206,"Anfrage")=1,2,IF(COUNTIFS(Buchungen!$A$7:$A$206,"&lt;="&amp;BJ6,Buchungen!$B$7:$B$206,"&gt;"&amp;BJ6,Buchungen!$G$7:$G$206,"Eigennutzung")=1,3,IF(COUNTIFS(Buchungen!$A$7:$A$206,"&lt;="&amp;BJ6,Buchungen!$B$7:$B$206,"&gt;"&amp;BJ6,Buchungen!$G$7:$G$206,"Gesperrt")=1,4,9)))))))</f>
        <v>0</v>
      </c>
      <c r="CQ6">
        <f>IF(BK6=0,-1,IF(COUNTIFS(Buchungen!$A$7:$A$206,"&lt;="&amp;BK6,Buchungen!$B$7:$B$206,"&gt;"&amp;BK6,Buchungen!$G$7:$G$206,"&lt;&gt;Storniert")=0,0,IF(COUNTIFS(Buchungen!$A$7:$A$206,"&lt;="&amp;BK6,Buchungen!$B$7:$B$206,"&gt;"&amp;BK6,Buchungen!$G$7:$G$206,"&lt;&gt;Storniert")&gt;1,9,IF(COUNTIFS(Buchungen!$A$7:$A$206,"&lt;="&amp;BK6,Buchungen!$B$7:$B$206,"&gt;"&amp;BK6,Buchungen!$G$7:$G$206,"Gebucht")=1,1,IF(COUNTIFS(Buchungen!$A$7:$A$206,"&lt;="&amp;BK6,Buchungen!$B$7:$B$206,"&gt;"&amp;BK6,Buchungen!$G$7:$G$206,"Anfrage")=1,2,IF(COUNTIFS(Buchungen!$A$7:$A$206,"&lt;="&amp;BK6,Buchungen!$B$7:$B$206,"&gt;"&amp;BK6,Buchungen!$G$7:$G$206,"Eigennutzung")=1,3,IF(COUNTIFS(Buchungen!$A$7:$A$206,"&lt;="&amp;BK6,Buchungen!$B$7:$B$206,"&gt;"&amp;BK6,Buchungen!$G$7:$G$206,"Gesperrt")=1,4,9)))))))</f>
        <v>0</v>
      </c>
      <c r="CR6">
        <f>IF(BL6=0,-1,IF(COUNTIFS(Buchungen!$A$7:$A$206,"&lt;="&amp;BL6,Buchungen!$B$7:$B$206,"&gt;"&amp;BL6,Buchungen!$G$7:$G$206,"&lt;&gt;Storniert")=0,0,IF(COUNTIFS(Buchungen!$A$7:$A$206,"&lt;="&amp;BL6,Buchungen!$B$7:$B$206,"&gt;"&amp;BL6,Buchungen!$G$7:$G$206,"&lt;&gt;Storniert")&gt;1,9,IF(COUNTIFS(Buchungen!$A$7:$A$206,"&lt;="&amp;BL6,Buchungen!$B$7:$B$206,"&gt;"&amp;BL6,Buchungen!$G$7:$G$206,"Gebucht")=1,1,IF(COUNTIFS(Buchungen!$A$7:$A$206,"&lt;="&amp;BL6,Buchungen!$B$7:$B$206,"&gt;"&amp;BL6,Buchungen!$G$7:$G$206,"Anfrage")=1,2,IF(COUNTIFS(Buchungen!$A$7:$A$206,"&lt;="&amp;BL6,Buchungen!$B$7:$B$206,"&gt;"&amp;BL6,Buchungen!$G$7:$G$206,"Eigennutzung")=1,3,IF(COUNTIFS(Buchungen!$A$7:$A$206,"&lt;="&amp;BL6,Buchungen!$B$7:$B$206,"&gt;"&amp;BL6,Buchungen!$G$7:$G$206,"Gesperrt")=1,4,9)))))))</f>
        <v>0</v>
      </c>
    </row>
    <row r="7" spans="1:96" ht="20.100000000000001" customHeight="1" x14ac:dyDescent="0.25">
      <c r="A7" s="16" t="s">
        <v>33</v>
      </c>
      <c r="B7" s="17" t="str">
        <f>IF(AH7=0,"",IF(AND(COUNTIFS(Buchungen!$A$7:$A$206,AH7,Buchungen!$G$7:$G$206,"&lt;&gt;Storniert")&gt;0,COUNTIFS(Buchungen!$B$7:$B$206,AH7,Buchungen!$G$7:$G$206,"&lt;&gt;Storniert")&gt;0),"W",IF(COUNTIFS(Buchungen!$A$7:$A$206,AH7,Buchungen!$G$7:$G$206,"&lt;&gt;Storniert")&gt;0,"An",IF(COUNTIFS(Buchungen!$B$7:$B$206,AH7,Buchungen!$G$7:$G$206,"&lt;&gt;Storniert")&gt;0,"Ab",""))))</f>
        <v/>
      </c>
      <c r="C7" s="17" t="str">
        <f>IF(AI7=0,"",IF(AND(COUNTIFS(Buchungen!$A$7:$A$206,AI7,Buchungen!$G$7:$G$206,"&lt;&gt;Storniert")&gt;0,COUNTIFS(Buchungen!$B$7:$B$206,AI7,Buchungen!$G$7:$G$206,"&lt;&gt;Storniert")&gt;0),"W",IF(COUNTIFS(Buchungen!$A$7:$A$206,AI7,Buchungen!$G$7:$G$206,"&lt;&gt;Storniert")&gt;0,"An",IF(COUNTIFS(Buchungen!$B$7:$B$206,AI7,Buchungen!$G$7:$G$206,"&lt;&gt;Storniert")&gt;0,"Ab",""))))</f>
        <v/>
      </c>
      <c r="D7" s="17" t="str">
        <f>IF(AJ7=0,"",IF(AND(COUNTIFS(Buchungen!$A$7:$A$206,AJ7,Buchungen!$G$7:$G$206,"&lt;&gt;Storniert")&gt;0,COUNTIFS(Buchungen!$B$7:$B$206,AJ7,Buchungen!$G$7:$G$206,"&lt;&gt;Storniert")&gt;0),"W",IF(COUNTIFS(Buchungen!$A$7:$A$206,AJ7,Buchungen!$G$7:$G$206,"&lt;&gt;Storniert")&gt;0,"An",IF(COUNTIFS(Buchungen!$B$7:$B$206,AJ7,Buchungen!$G$7:$G$206,"&lt;&gt;Storniert")&gt;0,"Ab",""))))</f>
        <v/>
      </c>
      <c r="E7" s="17" t="str">
        <f>IF(AK7=0,"",IF(AND(COUNTIFS(Buchungen!$A$7:$A$206,AK7,Buchungen!$G$7:$G$206,"&lt;&gt;Storniert")&gt;0,COUNTIFS(Buchungen!$B$7:$B$206,AK7,Buchungen!$G$7:$G$206,"&lt;&gt;Storniert")&gt;0),"W",IF(COUNTIFS(Buchungen!$A$7:$A$206,AK7,Buchungen!$G$7:$G$206,"&lt;&gt;Storniert")&gt;0,"An",IF(COUNTIFS(Buchungen!$B$7:$B$206,AK7,Buchungen!$G$7:$G$206,"&lt;&gt;Storniert")&gt;0,"Ab",""))))</f>
        <v/>
      </c>
      <c r="F7" s="17" t="str">
        <f>IF(AL7=0,"",IF(AND(COUNTIFS(Buchungen!$A$7:$A$206,AL7,Buchungen!$G$7:$G$206,"&lt;&gt;Storniert")&gt;0,COUNTIFS(Buchungen!$B$7:$B$206,AL7,Buchungen!$G$7:$G$206,"&lt;&gt;Storniert")&gt;0),"W",IF(COUNTIFS(Buchungen!$A$7:$A$206,AL7,Buchungen!$G$7:$G$206,"&lt;&gt;Storniert")&gt;0,"An",IF(COUNTIFS(Buchungen!$B$7:$B$206,AL7,Buchungen!$G$7:$G$206,"&lt;&gt;Storniert")&gt;0,"Ab",""))))</f>
        <v/>
      </c>
      <c r="G7" s="17" t="str">
        <f>IF(AM7=0,"",IF(AND(COUNTIFS(Buchungen!$A$7:$A$206,AM7,Buchungen!$G$7:$G$206,"&lt;&gt;Storniert")&gt;0,COUNTIFS(Buchungen!$B$7:$B$206,AM7,Buchungen!$G$7:$G$206,"&lt;&gt;Storniert")&gt;0),"W",IF(COUNTIFS(Buchungen!$A$7:$A$206,AM7,Buchungen!$G$7:$G$206,"&lt;&gt;Storniert")&gt;0,"An",IF(COUNTIFS(Buchungen!$B$7:$B$206,AM7,Buchungen!$G$7:$G$206,"&lt;&gt;Storniert")&gt;0,"Ab",""))))</f>
        <v/>
      </c>
      <c r="H7" s="17" t="str">
        <f>IF(AN7=0,"",IF(AND(COUNTIFS(Buchungen!$A$7:$A$206,AN7,Buchungen!$G$7:$G$206,"&lt;&gt;Storniert")&gt;0,COUNTIFS(Buchungen!$B$7:$B$206,AN7,Buchungen!$G$7:$G$206,"&lt;&gt;Storniert")&gt;0),"W",IF(COUNTIFS(Buchungen!$A$7:$A$206,AN7,Buchungen!$G$7:$G$206,"&lt;&gt;Storniert")&gt;0,"An",IF(COUNTIFS(Buchungen!$B$7:$B$206,AN7,Buchungen!$G$7:$G$206,"&lt;&gt;Storniert")&gt;0,"Ab",""))))</f>
        <v/>
      </c>
      <c r="I7" s="17" t="str">
        <f>IF(AO7=0,"",IF(AND(COUNTIFS(Buchungen!$A$7:$A$206,AO7,Buchungen!$G$7:$G$206,"&lt;&gt;Storniert")&gt;0,COUNTIFS(Buchungen!$B$7:$B$206,AO7,Buchungen!$G$7:$G$206,"&lt;&gt;Storniert")&gt;0),"W",IF(COUNTIFS(Buchungen!$A$7:$A$206,AO7,Buchungen!$G$7:$G$206,"&lt;&gt;Storniert")&gt;0,"An",IF(COUNTIFS(Buchungen!$B$7:$B$206,AO7,Buchungen!$G$7:$G$206,"&lt;&gt;Storniert")&gt;0,"Ab",""))))</f>
        <v/>
      </c>
      <c r="J7" s="17" t="str">
        <f>IF(AP7=0,"",IF(AND(COUNTIFS(Buchungen!$A$7:$A$206,AP7,Buchungen!$G$7:$G$206,"&lt;&gt;Storniert")&gt;0,COUNTIFS(Buchungen!$B$7:$B$206,AP7,Buchungen!$G$7:$G$206,"&lt;&gt;Storniert")&gt;0),"W",IF(COUNTIFS(Buchungen!$A$7:$A$206,AP7,Buchungen!$G$7:$G$206,"&lt;&gt;Storniert")&gt;0,"An",IF(COUNTIFS(Buchungen!$B$7:$B$206,AP7,Buchungen!$G$7:$G$206,"&lt;&gt;Storniert")&gt;0,"Ab",""))))</f>
        <v/>
      </c>
      <c r="K7" s="17" t="str">
        <f>IF(AQ7=0,"",IF(AND(COUNTIFS(Buchungen!$A$7:$A$206,AQ7,Buchungen!$G$7:$G$206,"&lt;&gt;Storniert")&gt;0,COUNTIFS(Buchungen!$B$7:$B$206,AQ7,Buchungen!$G$7:$G$206,"&lt;&gt;Storniert")&gt;0),"W",IF(COUNTIFS(Buchungen!$A$7:$A$206,AQ7,Buchungen!$G$7:$G$206,"&lt;&gt;Storniert")&gt;0,"An",IF(COUNTIFS(Buchungen!$B$7:$B$206,AQ7,Buchungen!$G$7:$G$206,"&lt;&gt;Storniert")&gt;0,"Ab",""))))</f>
        <v/>
      </c>
      <c r="L7" s="17" t="str">
        <f>IF(AR7=0,"",IF(AND(COUNTIFS(Buchungen!$A$7:$A$206,AR7,Buchungen!$G$7:$G$206,"&lt;&gt;Storniert")&gt;0,COUNTIFS(Buchungen!$B$7:$B$206,AR7,Buchungen!$G$7:$G$206,"&lt;&gt;Storniert")&gt;0),"W",IF(COUNTIFS(Buchungen!$A$7:$A$206,AR7,Buchungen!$G$7:$G$206,"&lt;&gt;Storniert")&gt;0,"An",IF(COUNTIFS(Buchungen!$B$7:$B$206,AR7,Buchungen!$G$7:$G$206,"&lt;&gt;Storniert")&gt;0,"Ab",""))))</f>
        <v/>
      </c>
      <c r="M7" s="17" t="str">
        <f>IF(AS7=0,"",IF(AND(COUNTIFS(Buchungen!$A$7:$A$206,AS7,Buchungen!$G$7:$G$206,"&lt;&gt;Storniert")&gt;0,COUNTIFS(Buchungen!$B$7:$B$206,AS7,Buchungen!$G$7:$G$206,"&lt;&gt;Storniert")&gt;0),"W",IF(COUNTIFS(Buchungen!$A$7:$A$206,AS7,Buchungen!$G$7:$G$206,"&lt;&gt;Storniert")&gt;0,"An",IF(COUNTIFS(Buchungen!$B$7:$B$206,AS7,Buchungen!$G$7:$G$206,"&lt;&gt;Storniert")&gt;0,"Ab",""))))</f>
        <v/>
      </c>
      <c r="N7" s="17" t="str">
        <f>IF(AT7=0,"",IF(AND(COUNTIFS(Buchungen!$A$7:$A$206,AT7,Buchungen!$G$7:$G$206,"&lt;&gt;Storniert")&gt;0,COUNTIFS(Buchungen!$B$7:$B$206,AT7,Buchungen!$G$7:$G$206,"&lt;&gt;Storniert")&gt;0),"W",IF(COUNTIFS(Buchungen!$A$7:$A$206,AT7,Buchungen!$G$7:$G$206,"&lt;&gt;Storniert")&gt;0,"An",IF(COUNTIFS(Buchungen!$B$7:$B$206,AT7,Buchungen!$G$7:$G$206,"&lt;&gt;Storniert")&gt;0,"Ab",""))))</f>
        <v/>
      </c>
      <c r="O7" s="17" t="str">
        <f>IF(AU7=0,"",IF(AND(COUNTIFS(Buchungen!$A$7:$A$206,AU7,Buchungen!$G$7:$G$206,"&lt;&gt;Storniert")&gt;0,COUNTIFS(Buchungen!$B$7:$B$206,AU7,Buchungen!$G$7:$G$206,"&lt;&gt;Storniert")&gt;0),"W",IF(COUNTIFS(Buchungen!$A$7:$A$206,AU7,Buchungen!$G$7:$G$206,"&lt;&gt;Storniert")&gt;0,"An",IF(COUNTIFS(Buchungen!$B$7:$B$206,AU7,Buchungen!$G$7:$G$206,"&lt;&gt;Storniert")&gt;0,"Ab",""))))</f>
        <v/>
      </c>
      <c r="P7" s="17" t="str">
        <f>IF(AV7=0,"",IF(AND(COUNTIFS(Buchungen!$A$7:$A$206,AV7,Buchungen!$G$7:$G$206,"&lt;&gt;Storniert")&gt;0,COUNTIFS(Buchungen!$B$7:$B$206,AV7,Buchungen!$G$7:$G$206,"&lt;&gt;Storniert")&gt;0),"W",IF(COUNTIFS(Buchungen!$A$7:$A$206,AV7,Buchungen!$G$7:$G$206,"&lt;&gt;Storniert")&gt;0,"An",IF(COUNTIFS(Buchungen!$B$7:$B$206,AV7,Buchungen!$G$7:$G$206,"&lt;&gt;Storniert")&gt;0,"Ab",""))))</f>
        <v/>
      </c>
      <c r="Q7" s="17" t="str">
        <f>IF(AW7=0,"",IF(AND(COUNTIFS(Buchungen!$A$7:$A$206,AW7,Buchungen!$G$7:$G$206,"&lt;&gt;Storniert")&gt;0,COUNTIFS(Buchungen!$B$7:$B$206,AW7,Buchungen!$G$7:$G$206,"&lt;&gt;Storniert")&gt;0),"W",IF(COUNTIFS(Buchungen!$A$7:$A$206,AW7,Buchungen!$G$7:$G$206,"&lt;&gt;Storniert")&gt;0,"An",IF(COUNTIFS(Buchungen!$B$7:$B$206,AW7,Buchungen!$G$7:$G$206,"&lt;&gt;Storniert")&gt;0,"Ab",""))))</f>
        <v/>
      </c>
      <c r="R7" s="17" t="str">
        <f>IF(AX7=0,"",IF(AND(COUNTIFS(Buchungen!$A$7:$A$206,AX7,Buchungen!$G$7:$G$206,"&lt;&gt;Storniert")&gt;0,COUNTIFS(Buchungen!$B$7:$B$206,AX7,Buchungen!$G$7:$G$206,"&lt;&gt;Storniert")&gt;0),"W",IF(COUNTIFS(Buchungen!$A$7:$A$206,AX7,Buchungen!$G$7:$G$206,"&lt;&gt;Storniert")&gt;0,"An",IF(COUNTIFS(Buchungen!$B$7:$B$206,AX7,Buchungen!$G$7:$G$206,"&lt;&gt;Storniert")&gt;0,"Ab",""))))</f>
        <v/>
      </c>
      <c r="S7" s="17" t="str">
        <f>IF(AY7=0,"",IF(AND(COUNTIFS(Buchungen!$A$7:$A$206,AY7,Buchungen!$G$7:$G$206,"&lt;&gt;Storniert")&gt;0,COUNTIFS(Buchungen!$B$7:$B$206,AY7,Buchungen!$G$7:$G$206,"&lt;&gt;Storniert")&gt;0),"W",IF(COUNTIFS(Buchungen!$A$7:$A$206,AY7,Buchungen!$G$7:$G$206,"&lt;&gt;Storniert")&gt;0,"An",IF(COUNTIFS(Buchungen!$B$7:$B$206,AY7,Buchungen!$G$7:$G$206,"&lt;&gt;Storniert")&gt;0,"Ab",""))))</f>
        <v/>
      </c>
      <c r="T7" s="17" t="str">
        <f>IF(AZ7=0,"",IF(AND(COUNTIFS(Buchungen!$A$7:$A$206,AZ7,Buchungen!$G$7:$G$206,"&lt;&gt;Storniert")&gt;0,COUNTIFS(Buchungen!$B$7:$B$206,AZ7,Buchungen!$G$7:$G$206,"&lt;&gt;Storniert")&gt;0),"W",IF(COUNTIFS(Buchungen!$A$7:$A$206,AZ7,Buchungen!$G$7:$G$206,"&lt;&gt;Storniert")&gt;0,"An",IF(COUNTIFS(Buchungen!$B$7:$B$206,AZ7,Buchungen!$G$7:$G$206,"&lt;&gt;Storniert")&gt;0,"Ab",""))))</f>
        <v/>
      </c>
      <c r="U7" s="17" t="str">
        <f>IF(BA7=0,"",IF(AND(COUNTIFS(Buchungen!$A$7:$A$206,BA7,Buchungen!$G$7:$G$206,"&lt;&gt;Storniert")&gt;0,COUNTIFS(Buchungen!$B$7:$B$206,BA7,Buchungen!$G$7:$G$206,"&lt;&gt;Storniert")&gt;0),"W",IF(COUNTIFS(Buchungen!$A$7:$A$206,BA7,Buchungen!$G$7:$G$206,"&lt;&gt;Storniert")&gt;0,"An",IF(COUNTIFS(Buchungen!$B$7:$B$206,BA7,Buchungen!$G$7:$G$206,"&lt;&gt;Storniert")&gt;0,"Ab",""))))</f>
        <v/>
      </c>
      <c r="V7" s="17" t="str">
        <f>IF(BB7=0,"",IF(AND(COUNTIFS(Buchungen!$A$7:$A$206,BB7,Buchungen!$G$7:$G$206,"&lt;&gt;Storniert")&gt;0,COUNTIFS(Buchungen!$B$7:$B$206,BB7,Buchungen!$G$7:$G$206,"&lt;&gt;Storniert")&gt;0),"W",IF(COUNTIFS(Buchungen!$A$7:$A$206,BB7,Buchungen!$G$7:$G$206,"&lt;&gt;Storniert")&gt;0,"An",IF(COUNTIFS(Buchungen!$B$7:$B$206,BB7,Buchungen!$G$7:$G$206,"&lt;&gt;Storniert")&gt;0,"Ab",""))))</f>
        <v/>
      </c>
      <c r="W7" s="17" t="str">
        <f>IF(BC7=0,"",IF(AND(COUNTIFS(Buchungen!$A$7:$A$206,BC7,Buchungen!$G$7:$G$206,"&lt;&gt;Storniert")&gt;0,COUNTIFS(Buchungen!$B$7:$B$206,BC7,Buchungen!$G$7:$G$206,"&lt;&gt;Storniert")&gt;0),"W",IF(COUNTIFS(Buchungen!$A$7:$A$206,BC7,Buchungen!$G$7:$G$206,"&lt;&gt;Storniert")&gt;0,"An",IF(COUNTIFS(Buchungen!$B$7:$B$206,BC7,Buchungen!$G$7:$G$206,"&lt;&gt;Storniert")&gt;0,"Ab",""))))</f>
        <v/>
      </c>
      <c r="X7" s="17" t="str">
        <f>IF(BD7=0,"",IF(AND(COUNTIFS(Buchungen!$A$7:$A$206,BD7,Buchungen!$G$7:$G$206,"&lt;&gt;Storniert")&gt;0,COUNTIFS(Buchungen!$B$7:$B$206,BD7,Buchungen!$G$7:$G$206,"&lt;&gt;Storniert")&gt;0),"W",IF(COUNTIFS(Buchungen!$A$7:$A$206,BD7,Buchungen!$G$7:$G$206,"&lt;&gt;Storniert")&gt;0,"An",IF(COUNTIFS(Buchungen!$B$7:$B$206,BD7,Buchungen!$G$7:$G$206,"&lt;&gt;Storniert")&gt;0,"Ab",""))))</f>
        <v/>
      </c>
      <c r="Y7" s="17" t="str">
        <f>IF(BE7=0,"",IF(AND(COUNTIFS(Buchungen!$A$7:$A$206,BE7,Buchungen!$G$7:$G$206,"&lt;&gt;Storniert")&gt;0,COUNTIFS(Buchungen!$B$7:$B$206,BE7,Buchungen!$G$7:$G$206,"&lt;&gt;Storniert")&gt;0),"W",IF(COUNTIFS(Buchungen!$A$7:$A$206,BE7,Buchungen!$G$7:$G$206,"&lt;&gt;Storniert")&gt;0,"An",IF(COUNTIFS(Buchungen!$B$7:$B$206,BE7,Buchungen!$G$7:$G$206,"&lt;&gt;Storniert")&gt;0,"Ab",""))))</f>
        <v/>
      </c>
      <c r="Z7" s="17" t="str">
        <f>IF(BF7=0,"",IF(AND(COUNTIFS(Buchungen!$A$7:$A$206,BF7,Buchungen!$G$7:$G$206,"&lt;&gt;Storniert")&gt;0,COUNTIFS(Buchungen!$B$7:$B$206,BF7,Buchungen!$G$7:$G$206,"&lt;&gt;Storniert")&gt;0),"W",IF(COUNTIFS(Buchungen!$A$7:$A$206,BF7,Buchungen!$G$7:$G$206,"&lt;&gt;Storniert")&gt;0,"An",IF(COUNTIFS(Buchungen!$B$7:$B$206,BF7,Buchungen!$G$7:$G$206,"&lt;&gt;Storniert")&gt;0,"Ab",""))))</f>
        <v/>
      </c>
      <c r="AA7" s="17" t="str">
        <f>IF(BG7=0,"",IF(AND(COUNTIFS(Buchungen!$A$7:$A$206,BG7,Buchungen!$G$7:$G$206,"&lt;&gt;Storniert")&gt;0,COUNTIFS(Buchungen!$B$7:$B$206,BG7,Buchungen!$G$7:$G$206,"&lt;&gt;Storniert")&gt;0),"W",IF(COUNTIFS(Buchungen!$A$7:$A$206,BG7,Buchungen!$G$7:$G$206,"&lt;&gt;Storniert")&gt;0,"An",IF(COUNTIFS(Buchungen!$B$7:$B$206,BG7,Buchungen!$G$7:$G$206,"&lt;&gt;Storniert")&gt;0,"Ab",""))))</f>
        <v/>
      </c>
      <c r="AB7" s="17" t="str">
        <f>IF(BH7=0,"",IF(AND(COUNTIFS(Buchungen!$A$7:$A$206,BH7,Buchungen!$G$7:$G$206,"&lt;&gt;Storniert")&gt;0,COUNTIFS(Buchungen!$B$7:$B$206,BH7,Buchungen!$G$7:$G$206,"&lt;&gt;Storniert")&gt;0),"W",IF(COUNTIFS(Buchungen!$A$7:$A$206,BH7,Buchungen!$G$7:$G$206,"&lt;&gt;Storniert")&gt;0,"An",IF(COUNTIFS(Buchungen!$B$7:$B$206,BH7,Buchungen!$G$7:$G$206,"&lt;&gt;Storniert")&gt;0,"Ab",""))))</f>
        <v/>
      </c>
      <c r="AC7" s="17" t="str">
        <f>IF(BI7=0,"",IF(AND(COUNTIFS(Buchungen!$A$7:$A$206,BI7,Buchungen!$G$7:$G$206,"&lt;&gt;Storniert")&gt;0,COUNTIFS(Buchungen!$B$7:$B$206,BI7,Buchungen!$G$7:$G$206,"&lt;&gt;Storniert")&gt;0),"W",IF(COUNTIFS(Buchungen!$A$7:$A$206,BI7,Buchungen!$G$7:$G$206,"&lt;&gt;Storniert")&gt;0,"An",IF(COUNTIFS(Buchungen!$B$7:$B$206,BI7,Buchungen!$G$7:$G$206,"&lt;&gt;Storniert")&gt;0,"Ab",""))))</f>
        <v/>
      </c>
      <c r="AD7" s="17" t="str">
        <f>IF(BJ7=0,"",IF(AND(COUNTIFS(Buchungen!$A$7:$A$206,BJ7,Buchungen!$G$7:$G$206,"&lt;&gt;Storniert")&gt;0,COUNTIFS(Buchungen!$B$7:$B$206,BJ7,Buchungen!$G$7:$G$206,"&lt;&gt;Storniert")&gt;0),"W",IF(COUNTIFS(Buchungen!$A$7:$A$206,BJ7,Buchungen!$G$7:$G$206,"&lt;&gt;Storniert")&gt;0,"An",IF(COUNTIFS(Buchungen!$B$7:$B$206,BJ7,Buchungen!$G$7:$G$206,"&lt;&gt;Storniert")&gt;0,"Ab",""))))</f>
        <v/>
      </c>
      <c r="AE7" s="17" t="str">
        <f>IF(BK7=0,"",IF(AND(COUNTIFS(Buchungen!$A$7:$A$206,BK7,Buchungen!$G$7:$G$206,"&lt;&gt;Storniert")&gt;0,COUNTIFS(Buchungen!$B$7:$B$206,BK7,Buchungen!$G$7:$G$206,"&lt;&gt;Storniert")&gt;0),"W",IF(COUNTIFS(Buchungen!$A$7:$A$206,BK7,Buchungen!$G$7:$G$206,"&lt;&gt;Storniert")&gt;0,"An",IF(COUNTIFS(Buchungen!$B$7:$B$206,BK7,Buchungen!$G$7:$G$206,"&lt;&gt;Storniert")&gt;0,"Ab",""))))</f>
        <v/>
      </c>
      <c r="AF7" s="17" t="str">
        <f>IF(BL7=0,"",IF(AND(COUNTIFS(Buchungen!$A$7:$A$206,BL7,Buchungen!$G$7:$G$206,"&lt;&gt;Storniert")&gt;0,COUNTIFS(Buchungen!$B$7:$B$206,BL7,Buchungen!$G$7:$G$206,"&lt;&gt;Storniert")&gt;0),"W",IF(COUNTIFS(Buchungen!$A$7:$A$206,BL7,Buchungen!$G$7:$G$206,"&lt;&gt;Storniert")&gt;0,"An",IF(COUNTIFS(Buchungen!$B$7:$B$206,BL7,Buchungen!$G$7:$G$206,"&lt;&gt;Storniert")&gt;0,"Ab",""))))</f>
        <v/>
      </c>
      <c r="AH7">
        <f>IF(MONTH(DATE(Einstellungen!$B$5,2,B$5))=2,DATE(Einstellungen!$B$5,2,B$5),0)</f>
        <v>46419</v>
      </c>
      <c r="AI7">
        <f>IF(MONTH(DATE(Einstellungen!$B$5,2,C$5))=2,DATE(Einstellungen!$B$5,2,C$5),0)</f>
        <v>46420</v>
      </c>
      <c r="AJ7">
        <f>IF(MONTH(DATE(Einstellungen!$B$5,2,D$5))=2,DATE(Einstellungen!$B$5,2,D$5),0)</f>
        <v>46421</v>
      </c>
      <c r="AK7">
        <f>IF(MONTH(DATE(Einstellungen!$B$5,2,E$5))=2,DATE(Einstellungen!$B$5,2,E$5),0)</f>
        <v>46422</v>
      </c>
      <c r="AL7">
        <f>IF(MONTH(DATE(Einstellungen!$B$5,2,F$5))=2,DATE(Einstellungen!$B$5,2,F$5),0)</f>
        <v>46423</v>
      </c>
      <c r="AM7">
        <f>IF(MONTH(DATE(Einstellungen!$B$5,2,G$5))=2,DATE(Einstellungen!$B$5,2,G$5),0)</f>
        <v>46424</v>
      </c>
      <c r="AN7">
        <f>IF(MONTH(DATE(Einstellungen!$B$5,2,H$5))=2,DATE(Einstellungen!$B$5,2,H$5),0)</f>
        <v>46425</v>
      </c>
      <c r="AO7">
        <f>IF(MONTH(DATE(Einstellungen!$B$5,2,I$5))=2,DATE(Einstellungen!$B$5,2,I$5),0)</f>
        <v>46426</v>
      </c>
      <c r="AP7">
        <f>IF(MONTH(DATE(Einstellungen!$B$5,2,J$5))=2,DATE(Einstellungen!$B$5,2,J$5),0)</f>
        <v>46427</v>
      </c>
      <c r="AQ7">
        <f>IF(MONTH(DATE(Einstellungen!$B$5,2,K$5))=2,DATE(Einstellungen!$B$5,2,K$5),0)</f>
        <v>46428</v>
      </c>
      <c r="AR7">
        <f>IF(MONTH(DATE(Einstellungen!$B$5,2,L$5))=2,DATE(Einstellungen!$B$5,2,L$5),0)</f>
        <v>46429</v>
      </c>
      <c r="AS7">
        <f>IF(MONTH(DATE(Einstellungen!$B$5,2,M$5))=2,DATE(Einstellungen!$B$5,2,M$5),0)</f>
        <v>46430</v>
      </c>
      <c r="AT7">
        <f>IF(MONTH(DATE(Einstellungen!$B$5,2,N$5))=2,DATE(Einstellungen!$B$5,2,N$5),0)</f>
        <v>46431</v>
      </c>
      <c r="AU7">
        <f>IF(MONTH(DATE(Einstellungen!$B$5,2,O$5))=2,DATE(Einstellungen!$B$5,2,O$5),0)</f>
        <v>46432</v>
      </c>
      <c r="AV7">
        <f>IF(MONTH(DATE(Einstellungen!$B$5,2,P$5))=2,DATE(Einstellungen!$B$5,2,P$5),0)</f>
        <v>46433</v>
      </c>
      <c r="AW7">
        <f>IF(MONTH(DATE(Einstellungen!$B$5,2,Q$5))=2,DATE(Einstellungen!$B$5,2,Q$5),0)</f>
        <v>46434</v>
      </c>
      <c r="AX7">
        <f>IF(MONTH(DATE(Einstellungen!$B$5,2,R$5))=2,DATE(Einstellungen!$B$5,2,R$5),0)</f>
        <v>46435</v>
      </c>
      <c r="AY7">
        <f>IF(MONTH(DATE(Einstellungen!$B$5,2,S$5))=2,DATE(Einstellungen!$B$5,2,S$5),0)</f>
        <v>46436</v>
      </c>
      <c r="AZ7">
        <f>IF(MONTH(DATE(Einstellungen!$B$5,2,T$5))=2,DATE(Einstellungen!$B$5,2,T$5),0)</f>
        <v>46437</v>
      </c>
      <c r="BA7">
        <f>IF(MONTH(DATE(Einstellungen!$B$5,2,U$5))=2,DATE(Einstellungen!$B$5,2,U$5),0)</f>
        <v>46438</v>
      </c>
      <c r="BB7">
        <f>IF(MONTH(DATE(Einstellungen!$B$5,2,V$5))=2,DATE(Einstellungen!$B$5,2,V$5),0)</f>
        <v>46439</v>
      </c>
      <c r="BC7">
        <f>IF(MONTH(DATE(Einstellungen!$B$5,2,W$5))=2,DATE(Einstellungen!$B$5,2,W$5),0)</f>
        <v>46440</v>
      </c>
      <c r="BD7">
        <f>IF(MONTH(DATE(Einstellungen!$B$5,2,X$5))=2,DATE(Einstellungen!$B$5,2,X$5),0)</f>
        <v>46441</v>
      </c>
      <c r="BE7">
        <f>IF(MONTH(DATE(Einstellungen!$B$5,2,Y$5))=2,DATE(Einstellungen!$B$5,2,Y$5),0)</f>
        <v>46442</v>
      </c>
      <c r="BF7">
        <f>IF(MONTH(DATE(Einstellungen!$B$5,2,Z$5))=2,DATE(Einstellungen!$B$5,2,Z$5),0)</f>
        <v>46443</v>
      </c>
      <c r="BG7">
        <f>IF(MONTH(DATE(Einstellungen!$B$5,2,AA$5))=2,DATE(Einstellungen!$B$5,2,AA$5),0)</f>
        <v>46444</v>
      </c>
      <c r="BH7">
        <f>IF(MONTH(DATE(Einstellungen!$B$5,2,AB$5))=2,DATE(Einstellungen!$B$5,2,AB$5),0)</f>
        <v>46445</v>
      </c>
      <c r="BI7">
        <f>IF(MONTH(DATE(Einstellungen!$B$5,2,AC$5))=2,DATE(Einstellungen!$B$5,2,AC$5),0)</f>
        <v>46446</v>
      </c>
      <c r="BJ7">
        <f>IF(MONTH(DATE(Einstellungen!$B$5,2,AD$5))=2,DATE(Einstellungen!$B$5,2,AD$5),0)</f>
        <v>0</v>
      </c>
      <c r="BK7">
        <f>IF(MONTH(DATE(Einstellungen!$B$5,2,AE$5))=2,DATE(Einstellungen!$B$5,2,AE$5),0)</f>
        <v>0</v>
      </c>
      <c r="BL7">
        <f>IF(MONTH(DATE(Einstellungen!$B$5,2,AF$5))=2,DATE(Einstellungen!$B$5,2,AF$5),0)</f>
        <v>0</v>
      </c>
      <c r="BN7">
        <f>IF(AH7=0,-1,IF(COUNTIFS(Buchungen!$A$7:$A$206,"&lt;="&amp;AH7,Buchungen!$B$7:$B$206,"&gt;"&amp;AH7,Buchungen!$G$7:$G$206,"&lt;&gt;Storniert")=0,0,IF(COUNTIFS(Buchungen!$A$7:$A$206,"&lt;="&amp;AH7,Buchungen!$B$7:$B$206,"&gt;"&amp;AH7,Buchungen!$G$7:$G$206,"&lt;&gt;Storniert")&gt;1,9,IF(COUNTIFS(Buchungen!$A$7:$A$206,"&lt;="&amp;AH7,Buchungen!$B$7:$B$206,"&gt;"&amp;AH7,Buchungen!$G$7:$G$206,"Gebucht")=1,1,IF(COUNTIFS(Buchungen!$A$7:$A$206,"&lt;="&amp;AH7,Buchungen!$B$7:$B$206,"&gt;"&amp;AH7,Buchungen!$G$7:$G$206,"Anfrage")=1,2,IF(COUNTIFS(Buchungen!$A$7:$A$206,"&lt;="&amp;AH7,Buchungen!$B$7:$B$206,"&gt;"&amp;AH7,Buchungen!$G$7:$G$206,"Eigennutzung")=1,3,IF(COUNTIFS(Buchungen!$A$7:$A$206,"&lt;="&amp;AH7,Buchungen!$B$7:$B$206,"&gt;"&amp;AH7,Buchungen!$G$7:$G$206,"Gesperrt")=1,4,9)))))))</f>
        <v>0</v>
      </c>
      <c r="BO7">
        <f>IF(AI7=0,-1,IF(COUNTIFS(Buchungen!$A$7:$A$206,"&lt;="&amp;AI7,Buchungen!$B$7:$B$206,"&gt;"&amp;AI7,Buchungen!$G$7:$G$206,"&lt;&gt;Storniert")=0,0,IF(COUNTIFS(Buchungen!$A$7:$A$206,"&lt;="&amp;AI7,Buchungen!$B$7:$B$206,"&gt;"&amp;AI7,Buchungen!$G$7:$G$206,"&lt;&gt;Storniert")&gt;1,9,IF(COUNTIFS(Buchungen!$A$7:$A$206,"&lt;="&amp;AI7,Buchungen!$B$7:$B$206,"&gt;"&amp;AI7,Buchungen!$G$7:$G$206,"Gebucht")=1,1,IF(COUNTIFS(Buchungen!$A$7:$A$206,"&lt;="&amp;AI7,Buchungen!$B$7:$B$206,"&gt;"&amp;AI7,Buchungen!$G$7:$G$206,"Anfrage")=1,2,IF(COUNTIFS(Buchungen!$A$7:$A$206,"&lt;="&amp;AI7,Buchungen!$B$7:$B$206,"&gt;"&amp;AI7,Buchungen!$G$7:$G$206,"Eigennutzung")=1,3,IF(COUNTIFS(Buchungen!$A$7:$A$206,"&lt;="&amp;AI7,Buchungen!$B$7:$B$206,"&gt;"&amp;AI7,Buchungen!$G$7:$G$206,"Gesperrt")=1,4,9)))))))</f>
        <v>0</v>
      </c>
      <c r="BP7">
        <f>IF(AJ7=0,-1,IF(COUNTIFS(Buchungen!$A$7:$A$206,"&lt;="&amp;AJ7,Buchungen!$B$7:$B$206,"&gt;"&amp;AJ7,Buchungen!$G$7:$G$206,"&lt;&gt;Storniert")=0,0,IF(COUNTIFS(Buchungen!$A$7:$A$206,"&lt;="&amp;AJ7,Buchungen!$B$7:$B$206,"&gt;"&amp;AJ7,Buchungen!$G$7:$G$206,"&lt;&gt;Storniert")&gt;1,9,IF(COUNTIFS(Buchungen!$A$7:$A$206,"&lt;="&amp;AJ7,Buchungen!$B$7:$B$206,"&gt;"&amp;AJ7,Buchungen!$G$7:$G$206,"Gebucht")=1,1,IF(COUNTIFS(Buchungen!$A$7:$A$206,"&lt;="&amp;AJ7,Buchungen!$B$7:$B$206,"&gt;"&amp;AJ7,Buchungen!$G$7:$G$206,"Anfrage")=1,2,IF(COUNTIFS(Buchungen!$A$7:$A$206,"&lt;="&amp;AJ7,Buchungen!$B$7:$B$206,"&gt;"&amp;AJ7,Buchungen!$G$7:$G$206,"Eigennutzung")=1,3,IF(COUNTIFS(Buchungen!$A$7:$A$206,"&lt;="&amp;AJ7,Buchungen!$B$7:$B$206,"&gt;"&amp;AJ7,Buchungen!$G$7:$G$206,"Gesperrt")=1,4,9)))))))</f>
        <v>0</v>
      </c>
      <c r="BQ7">
        <f>IF(AK7=0,-1,IF(COUNTIFS(Buchungen!$A$7:$A$206,"&lt;="&amp;AK7,Buchungen!$B$7:$B$206,"&gt;"&amp;AK7,Buchungen!$G$7:$G$206,"&lt;&gt;Storniert")=0,0,IF(COUNTIFS(Buchungen!$A$7:$A$206,"&lt;="&amp;AK7,Buchungen!$B$7:$B$206,"&gt;"&amp;AK7,Buchungen!$G$7:$G$206,"&lt;&gt;Storniert")&gt;1,9,IF(COUNTIFS(Buchungen!$A$7:$A$206,"&lt;="&amp;AK7,Buchungen!$B$7:$B$206,"&gt;"&amp;AK7,Buchungen!$G$7:$G$206,"Gebucht")=1,1,IF(COUNTIFS(Buchungen!$A$7:$A$206,"&lt;="&amp;AK7,Buchungen!$B$7:$B$206,"&gt;"&amp;AK7,Buchungen!$G$7:$G$206,"Anfrage")=1,2,IF(COUNTIFS(Buchungen!$A$7:$A$206,"&lt;="&amp;AK7,Buchungen!$B$7:$B$206,"&gt;"&amp;AK7,Buchungen!$G$7:$G$206,"Eigennutzung")=1,3,IF(COUNTIFS(Buchungen!$A$7:$A$206,"&lt;="&amp;AK7,Buchungen!$B$7:$B$206,"&gt;"&amp;AK7,Buchungen!$G$7:$G$206,"Gesperrt")=1,4,9)))))))</f>
        <v>0</v>
      </c>
      <c r="BR7">
        <f>IF(AL7=0,-1,IF(COUNTIFS(Buchungen!$A$7:$A$206,"&lt;="&amp;AL7,Buchungen!$B$7:$B$206,"&gt;"&amp;AL7,Buchungen!$G$7:$G$206,"&lt;&gt;Storniert")=0,0,IF(COUNTIFS(Buchungen!$A$7:$A$206,"&lt;="&amp;AL7,Buchungen!$B$7:$B$206,"&gt;"&amp;AL7,Buchungen!$G$7:$G$206,"&lt;&gt;Storniert")&gt;1,9,IF(COUNTIFS(Buchungen!$A$7:$A$206,"&lt;="&amp;AL7,Buchungen!$B$7:$B$206,"&gt;"&amp;AL7,Buchungen!$G$7:$G$206,"Gebucht")=1,1,IF(COUNTIFS(Buchungen!$A$7:$A$206,"&lt;="&amp;AL7,Buchungen!$B$7:$B$206,"&gt;"&amp;AL7,Buchungen!$G$7:$G$206,"Anfrage")=1,2,IF(COUNTIFS(Buchungen!$A$7:$A$206,"&lt;="&amp;AL7,Buchungen!$B$7:$B$206,"&gt;"&amp;AL7,Buchungen!$G$7:$G$206,"Eigennutzung")=1,3,IF(COUNTIFS(Buchungen!$A$7:$A$206,"&lt;="&amp;AL7,Buchungen!$B$7:$B$206,"&gt;"&amp;AL7,Buchungen!$G$7:$G$206,"Gesperrt")=1,4,9)))))))</f>
        <v>0</v>
      </c>
      <c r="BS7">
        <f>IF(AM7=0,-1,IF(COUNTIFS(Buchungen!$A$7:$A$206,"&lt;="&amp;AM7,Buchungen!$B$7:$B$206,"&gt;"&amp;AM7,Buchungen!$G$7:$G$206,"&lt;&gt;Storniert")=0,0,IF(COUNTIFS(Buchungen!$A$7:$A$206,"&lt;="&amp;AM7,Buchungen!$B$7:$B$206,"&gt;"&amp;AM7,Buchungen!$G$7:$G$206,"&lt;&gt;Storniert")&gt;1,9,IF(COUNTIFS(Buchungen!$A$7:$A$206,"&lt;="&amp;AM7,Buchungen!$B$7:$B$206,"&gt;"&amp;AM7,Buchungen!$G$7:$G$206,"Gebucht")=1,1,IF(COUNTIFS(Buchungen!$A$7:$A$206,"&lt;="&amp;AM7,Buchungen!$B$7:$B$206,"&gt;"&amp;AM7,Buchungen!$G$7:$G$206,"Anfrage")=1,2,IF(COUNTIFS(Buchungen!$A$7:$A$206,"&lt;="&amp;AM7,Buchungen!$B$7:$B$206,"&gt;"&amp;AM7,Buchungen!$G$7:$G$206,"Eigennutzung")=1,3,IF(COUNTIFS(Buchungen!$A$7:$A$206,"&lt;="&amp;AM7,Buchungen!$B$7:$B$206,"&gt;"&amp;AM7,Buchungen!$G$7:$G$206,"Gesperrt")=1,4,9)))))))</f>
        <v>0</v>
      </c>
      <c r="BT7">
        <f>IF(AN7=0,-1,IF(COUNTIFS(Buchungen!$A$7:$A$206,"&lt;="&amp;AN7,Buchungen!$B$7:$B$206,"&gt;"&amp;AN7,Buchungen!$G$7:$G$206,"&lt;&gt;Storniert")=0,0,IF(COUNTIFS(Buchungen!$A$7:$A$206,"&lt;="&amp;AN7,Buchungen!$B$7:$B$206,"&gt;"&amp;AN7,Buchungen!$G$7:$G$206,"&lt;&gt;Storniert")&gt;1,9,IF(COUNTIFS(Buchungen!$A$7:$A$206,"&lt;="&amp;AN7,Buchungen!$B$7:$B$206,"&gt;"&amp;AN7,Buchungen!$G$7:$G$206,"Gebucht")=1,1,IF(COUNTIFS(Buchungen!$A$7:$A$206,"&lt;="&amp;AN7,Buchungen!$B$7:$B$206,"&gt;"&amp;AN7,Buchungen!$G$7:$G$206,"Anfrage")=1,2,IF(COUNTIFS(Buchungen!$A$7:$A$206,"&lt;="&amp;AN7,Buchungen!$B$7:$B$206,"&gt;"&amp;AN7,Buchungen!$G$7:$G$206,"Eigennutzung")=1,3,IF(COUNTIFS(Buchungen!$A$7:$A$206,"&lt;="&amp;AN7,Buchungen!$B$7:$B$206,"&gt;"&amp;AN7,Buchungen!$G$7:$G$206,"Gesperrt")=1,4,9)))))))</f>
        <v>0</v>
      </c>
      <c r="BU7">
        <f>IF(AO7=0,-1,IF(COUNTIFS(Buchungen!$A$7:$A$206,"&lt;="&amp;AO7,Buchungen!$B$7:$B$206,"&gt;"&amp;AO7,Buchungen!$G$7:$G$206,"&lt;&gt;Storniert")=0,0,IF(COUNTIFS(Buchungen!$A$7:$A$206,"&lt;="&amp;AO7,Buchungen!$B$7:$B$206,"&gt;"&amp;AO7,Buchungen!$G$7:$G$206,"&lt;&gt;Storniert")&gt;1,9,IF(COUNTIFS(Buchungen!$A$7:$A$206,"&lt;="&amp;AO7,Buchungen!$B$7:$B$206,"&gt;"&amp;AO7,Buchungen!$G$7:$G$206,"Gebucht")=1,1,IF(COUNTIFS(Buchungen!$A$7:$A$206,"&lt;="&amp;AO7,Buchungen!$B$7:$B$206,"&gt;"&amp;AO7,Buchungen!$G$7:$G$206,"Anfrage")=1,2,IF(COUNTIFS(Buchungen!$A$7:$A$206,"&lt;="&amp;AO7,Buchungen!$B$7:$B$206,"&gt;"&amp;AO7,Buchungen!$G$7:$G$206,"Eigennutzung")=1,3,IF(COUNTIFS(Buchungen!$A$7:$A$206,"&lt;="&amp;AO7,Buchungen!$B$7:$B$206,"&gt;"&amp;AO7,Buchungen!$G$7:$G$206,"Gesperrt")=1,4,9)))))))</f>
        <v>0</v>
      </c>
      <c r="BV7">
        <f>IF(AP7=0,-1,IF(COUNTIFS(Buchungen!$A$7:$A$206,"&lt;="&amp;AP7,Buchungen!$B$7:$B$206,"&gt;"&amp;AP7,Buchungen!$G$7:$G$206,"&lt;&gt;Storniert")=0,0,IF(COUNTIFS(Buchungen!$A$7:$A$206,"&lt;="&amp;AP7,Buchungen!$B$7:$B$206,"&gt;"&amp;AP7,Buchungen!$G$7:$G$206,"&lt;&gt;Storniert")&gt;1,9,IF(COUNTIFS(Buchungen!$A$7:$A$206,"&lt;="&amp;AP7,Buchungen!$B$7:$B$206,"&gt;"&amp;AP7,Buchungen!$G$7:$G$206,"Gebucht")=1,1,IF(COUNTIFS(Buchungen!$A$7:$A$206,"&lt;="&amp;AP7,Buchungen!$B$7:$B$206,"&gt;"&amp;AP7,Buchungen!$G$7:$G$206,"Anfrage")=1,2,IF(COUNTIFS(Buchungen!$A$7:$A$206,"&lt;="&amp;AP7,Buchungen!$B$7:$B$206,"&gt;"&amp;AP7,Buchungen!$G$7:$G$206,"Eigennutzung")=1,3,IF(COUNTIFS(Buchungen!$A$7:$A$206,"&lt;="&amp;AP7,Buchungen!$B$7:$B$206,"&gt;"&amp;AP7,Buchungen!$G$7:$G$206,"Gesperrt")=1,4,9)))))))</f>
        <v>0</v>
      </c>
      <c r="BW7">
        <f>IF(AQ7=0,-1,IF(COUNTIFS(Buchungen!$A$7:$A$206,"&lt;="&amp;AQ7,Buchungen!$B$7:$B$206,"&gt;"&amp;AQ7,Buchungen!$G$7:$G$206,"&lt;&gt;Storniert")=0,0,IF(COUNTIFS(Buchungen!$A$7:$A$206,"&lt;="&amp;AQ7,Buchungen!$B$7:$B$206,"&gt;"&amp;AQ7,Buchungen!$G$7:$G$206,"&lt;&gt;Storniert")&gt;1,9,IF(COUNTIFS(Buchungen!$A$7:$A$206,"&lt;="&amp;AQ7,Buchungen!$B$7:$B$206,"&gt;"&amp;AQ7,Buchungen!$G$7:$G$206,"Gebucht")=1,1,IF(COUNTIFS(Buchungen!$A$7:$A$206,"&lt;="&amp;AQ7,Buchungen!$B$7:$B$206,"&gt;"&amp;AQ7,Buchungen!$G$7:$G$206,"Anfrage")=1,2,IF(COUNTIFS(Buchungen!$A$7:$A$206,"&lt;="&amp;AQ7,Buchungen!$B$7:$B$206,"&gt;"&amp;AQ7,Buchungen!$G$7:$G$206,"Eigennutzung")=1,3,IF(COUNTIFS(Buchungen!$A$7:$A$206,"&lt;="&amp;AQ7,Buchungen!$B$7:$B$206,"&gt;"&amp;AQ7,Buchungen!$G$7:$G$206,"Gesperrt")=1,4,9)))))))</f>
        <v>0</v>
      </c>
      <c r="BX7">
        <f>IF(AR7=0,-1,IF(COUNTIFS(Buchungen!$A$7:$A$206,"&lt;="&amp;AR7,Buchungen!$B$7:$B$206,"&gt;"&amp;AR7,Buchungen!$G$7:$G$206,"&lt;&gt;Storniert")=0,0,IF(COUNTIFS(Buchungen!$A$7:$A$206,"&lt;="&amp;AR7,Buchungen!$B$7:$B$206,"&gt;"&amp;AR7,Buchungen!$G$7:$G$206,"&lt;&gt;Storniert")&gt;1,9,IF(COUNTIFS(Buchungen!$A$7:$A$206,"&lt;="&amp;AR7,Buchungen!$B$7:$B$206,"&gt;"&amp;AR7,Buchungen!$G$7:$G$206,"Gebucht")=1,1,IF(COUNTIFS(Buchungen!$A$7:$A$206,"&lt;="&amp;AR7,Buchungen!$B$7:$B$206,"&gt;"&amp;AR7,Buchungen!$G$7:$G$206,"Anfrage")=1,2,IF(COUNTIFS(Buchungen!$A$7:$A$206,"&lt;="&amp;AR7,Buchungen!$B$7:$B$206,"&gt;"&amp;AR7,Buchungen!$G$7:$G$206,"Eigennutzung")=1,3,IF(COUNTIFS(Buchungen!$A$7:$A$206,"&lt;="&amp;AR7,Buchungen!$B$7:$B$206,"&gt;"&amp;AR7,Buchungen!$G$7:$G$206,"Gesperrt")=1,4,9)))))))</f>
        <v>0</v>
      </c>
      <c r="BY7">
        <f>IF(AS7=0,-1,IF(COUNTIFS(Buchungen!$A$7:$A$206,"&lt;="&amp;AS7,Buchungen!$B$7:$B$206,"&gt;"&amp;AS7,Buchungen!$G$7:$G$206,"&lt;&gt;Storniert")=0,0,IF(COUNTIFS(Buchungen!$A$7:$A$206,"&lt;="&amp;AS7,Buchungen!$B$7:$B$206,"&gt;"&amp;AS7,Buchungen!$G$7:$G$206,"&lt;&gt;Storniert")&gt;1,9,IF(COUNTIFS(Buchungen!$A$7:$A$206,"&lt;="&amp;AS7,Buchungen!$B$7:$B$206,"&gt;"&amp;AS7,Buchungen!$G$7:$G$206,"Gebucht")=1,1,IF(COUNTIFS(Buchungen!$A$7:$A$206,"&lt;="&amp;AS7,Buchungen!$B$7:$B$206,"&gt;"&amp;AS7,Buchungen!$G$7:$G$206,"Anfrage")=1,2,IF(COUNTIFS(Buchungen!$A$7:$A$206,"&lt;="&amp;AS7,Buchungen!$B$7:$B$206,"&gt;"&amp;AS7,Buchungen!$G$7:$G$206,"Eigennutzung")=1,3,IF(COUNTIFS(Buchungen!$A$7:$A$206,"&lt;="&amp;AS7,Buchungen!$B$7:$B$206,"&gt;"&amp;AS7,Buchungen!$G$7:$G$206,"Gesperrt")=1,4,9)))))))</f>
        <v>0</v>
      </c>
      <c r="BZ7">
        <f>IF(AT7=0,-1,IF(COUNTIFS(Buchungen!$A$7:$A$206,"&lt;="&amp;AT7,Buchungen!$B$7:$B$206,"&gt;"&amp;AT7,Buchungen!$G$7:$G$206,"&lt;&gt;Storniert")=0,0,IF(COUNTIFS(Buchungen!$A$7:$A$206,"&lt;="&amp;AT7,Buchungen!$B$7:$B$206,"&gt;"&amp;AT7,Buchungen!$G$7:$G$206,"&lt;&gt;Storniert")&gt;1,9,IF(COUNTIFS(Buchungen!$A$7:$A$206,"&lt;="&amp;AT7,Buchungen!$B$7:$B$206,"&gt;"&amp;AT7,Buchungen!$G$7:$G$206,"Gebucht")=1,1,IF(COUNTIFS(Buchungen!$A$7:$A$206,"&lt;="&amp;AT7,Buchungen!$B$7:$B$206,"&gt;"&amp;AT7,Buchungen!$G$7:$G$206,"Anfrage")=1,2,IF(COUNTIFS(Buchungen!$A$7:$A$206,"&lt;="&amp;AT7,Buchungen!$B$7:$B$206,"&gt;"&amp;AT7,Buchungen!$G$7:$G$206,"Eigennutzung")=1,3,IF(COUNTIFS(Buchungen!$A$7:$A$206,"&lt;="&amp;AT7,Buchungen!$B$7:$B$206,"&gt;"&amp;AT7,Buchungen!$G$7:$G$206,"Gesperrt")=1,4,9)))))))</f>
        <v>0</v>
      </c>
      <c r="CA7">
        <f>IF(AU7=0,-1,IF(COUNTIFS(Buchungen!$A$7:$A$206,"&lt;="&amp;AU7,Buchungen!$B$7:$B$206,"&gt;"&amp;AU7,Buchungen!$G$7:$G$206,"&lt;&gt;Storniert")=0,0,IF(COUNTIFS(Buchungen!$A$7:$A$206,"&lt;="&amp;AU7,Buchungen!$B$7:$B$206,"&gt;"&amp;AU7,Buchungen!$G$7:$G$206,"&lt;&gt;Storniert")&gt;1,9,IF(COUNTIFS(Buchungen!$A$7:$A$206,"&lt;="&amp;AU7,Buchungen!$B$7:$B$206,"&gt;"&amp;AU7,Buchungen!$G$7:$G$206,"Gebucht")=1,1,IF(COUNTIFS(Buchungen!$A$7:$A$206,"&lt;="&amp;AU7,Buchungen!$B$7:$B$206,"&gt;"&amp;AU7,Buchungen!$G$7:$G$206,"Anfrage")=1,2,IF(COUNTIFS(Buchungen!$A$7:$A$206,"&lt;="&amp;AU7,Buchungen!$B$7:$B$206,"&gt;"&amp;AU7,Buchungen!$G$7:$G$206,"Eigennutzung")=1,3,IF(COUNTIFS(Buchungen!$A$7:$A$206,"&lt;="&amp;AU7,Buchungen!$B$7:$B$206,"&gt;"&amp;AU7,Buchungen!$G$7:$G$206,"Gesperrt")=1,4,9)))))))</f>
        <v>0</v>
      </c>
      <c r="CB7">
        <f>IF(AV7=0,-1,IF(COUNTIFS(Buchungen!$A$7:$A$206,"&lt;="&amp;AV7,Buchungen!$B$7:$B$206,"&gt;"&amp;AV7,Buchungen!$G$7:$G$206,"&lt;&gt;Storniert")=0,0,IF(COUNTIFS(Buchungen!$A$7:$A$206,"&lt;="&amp;AV7,Buchungen!$B$7:$B$206,"&gt;"&amp;AV7,Buchungen!$G$7:$G$206,"&lt;&gt;Storniert")&gt;1,9,IF(COUNTIFS(Buchungen!$A$7:$A$206,"&lt;="&amp;AV7,Buchungen!$B$7:$B$206,"&gt;"&amp;AV7,Buchungen!$G$7:$G$206,"Gebucht")=1,1,IF(COUNTIFS(Buchungen!$A$7:$A$206,"&lt;="&amp;AV7,Buchungen!$B$7:$B$206,"&gt;"&amp;AV7,Buchungen!$G$7:$G$206,"Anfrage")=1,2,IF(COUNTIFS(Buchungen!$A$7:$A$206,"&lt;="&amp;AV7,Buchungen!$B$7:$B$206,"&gt;"&amp;AV7,Buchungen!$G$7:$G$206,"Eigennutzung")=1,3,IF(COUNTIFS(Buchungen!$A$7:$A$206,"&lt;="&amp;AV7,Buchungen!$B$7:$B$206,"&gt;"&amp;AV7,Buchungen!$G$7:$G$206,"Gesperrt")=1,4,9)))))))</f>
        <v>0</v>
      </c>
      <c r="CC7">
        <f>IF(AW7=0,-1,IF(COUNTIFS(Buchungen!$A$7:$A$206,"&lt;="&amp;AW7,Buchungen!$B$7:$B$206,"&gt;"&amp;AW7,Buchungen!$G$7:$G$206,"&lt;&gt;Storniert")=0,0,IF(COUNTIFS(Buchungen!$A$7:$A$206,"&lt;="&amp;AW7,Buchungen!$B$7:$B$206,"&gt;"&amp;AW7,Buchungen!$G$7:$G$206,"&lt;&gt;Storniert")&gt;1,9,IF(COUNTIFS(Buchungen!$A$7:$A$206,"&lt;="&amp;AW7,Buchungen!$B$7:$B$206,"&gt;"&amp;AW7,Buchungen!$G$7:$G$206,"Gebucht")=1,1,IF(COUNTIFS(Buchungen!$A$7:$A$206,"&lt;="&amp;AW7,Buchungen!$B$7:$B$206,"&gt;"&amp;AW7,Buchungen!$G$7:$G$206,"Anfrage")=1,2,IF(COUNTIFS(Buchungen!$A$7:$A$206,"&lt;="&amp;AW7,Buchungen!$B$7:$B$206,"&gt;"&amp;AW7,Buchungen!$G$7:$G$206,"Eigennutzung")=1,3,IF(COUNTIFS(Buchungen!$A$7:$A$206,"&lt;="&amp;AW7,Buchungen!$B$7:$B$206,"&gt;"&amp;AW7,Buchungen!$G$7:$G$206,"Gesperrt")=1,4,9)))))))</f>
        <v>0</v>
      </c>
      <c r="CD7">
        <f>IF(AX7=0,-1,IF(COUNTIFS(Buchungen!$A$7:$A$206,"&lt;="&amp;AX7,Buchungen!$B$7:$B$206,"&gt;"&amp;AX7,Buchungen!$G$7:$G$206,"&lt;&gt;Storniert")=0,0,IF(COUNTIFS(Buchungen!$A$7:$A$206,"&lt;="&amp;AX7,Buchungen!$B$7:$B$206,"&gt;"&amp;AX7,Buchungen!$G$7:$G$206,"&lt;&gt;Storniert")&gt;1,9,IF(COUNTIFS(Buchungen!$A$7:$A$206,"&lt;="&amp;AX7,Buchungen!$B$7:$B$206,"&gt;"&amp;AX7,Buchungen!$G$7:$G$206,"Gebucht")=1,1,IF(COUNTIFS(Buchungen!$A$7:$A$206,"&lt;="&amp;AX7,Buchungen!$B$7:$B$206,"&gt;"&amp;AX7,Buchungen!$G$7:$G$206,"Anfrage")=1,2,IF(COUNTIFS(Buchungen!$A$7:$A$206,"&lt;="&amp;AX7,Buchungen!$B$7:$B$206,"&gt;"&amp;AX7,Buchungen!$G$7:$G$206,"Eigennutzung")=1,3,IF(COUNTIFS(Buchungen!$A$7:$A$206,"&lt;="&amp;AX7,Buchungen!$B$7:$B$206,"&gt;"&amp;AX7,Buchungen!$G$7:$G$206,"Gesperrt")=1,4,9)))))))</f>
        <v>0</v>
      </c>
      <c r="CE7">
        <f>IF(AY7=0,-1,IF(COUNTIFS(Buchungen!$A$7:$A$206,"&lt;="&amp;AY7,Buchungen!$B$7:$B$206,"&gt;"&amp;AY7,Buchungen!$G$7:$G$206,"&lt;&gt;Storniert")=0,0,IF(COUNTIFS(Buchungen!$A$7:$A$206,"&lt;="&amp;AY7,Buchungen!$B$7:$B$206,"&gt;"&amp;AY7,Buchungen!$G$7:$G$206,"&lt;&gt;Storniert")&gt;1,9,IF(COUNTIFS(Buchungen!$A$7:$A$206,"&lt;="&amp;AY7,Buchungen!$B$7:$B$206,"&gt;"&amp;AY7,Buchungen!$G$7:$G$206,"Gebucht")=1,1,IF(COUNTIFS(Buchungen!$A$7:$A$206,"&lt;="&amp;AY7,Buchungen!$B$7:$B$206,"&gt;"&amp;AY7,Buchungen!$G$7:$G$206,"Anfrage")=1,2,IF(COUNTIFS(Buchungen!$A$7:$A$206,"&lt;="&amp;AY7,Buchungen!$B$7:$B$206,"&gt;"&amp;AY7,Buchungen!$G$7:$G$206,"Eigennutzung")=1,3,IF(COUNTIFS(Buchungen!$A$7:$A$206,"&lt;="&amp;AY7,Buchungen!$B$7:$B$206,"&gt;"&amp;AY7,Buchungen!$G$7:$G$206,"Gesperrt")=1,4,9)))))))</f>
        <v>0</v>
      </c>
      <c r="CF7">
        <f>IF(AZ7=0,-1,IF(COUNTIFS(Buchungen!$A$7:$A$206,"&lt;="&amp;AZ7,Buchungen!$B$7:$B$206,"&gt;"&amp;AZ7,Buchungen!$G$7:$G$206,"&lt;&gt;Storniert")=0,0,IF(COUNTIFS(Buchungen!$A$7:$A$206,"&lt;="&amp;AZ7,Buchungen!$B$7:$B$206,"&gt;"&amp;AZ7,Buchungen!$G$7:$G$206,"&lt;&gt;Storniert")&gt;1,9,IF(COUNTIFS(Buchungen!$A$7:$A$206,"&lt;="&amp;AZ7,Buchungen!$B$7:$B$206,"&gt;"&amp;AZ7,Buchungen!$G$7:$G$206,"Gebucht")=1,1,IF(COUNTIFS(Buchungen!$A$7:$A$206,"&lt;="&amp;AZ7,Buchungen!$B$7:$B$206,"&gt;"&amp;AZ7,Buchungen!$G$7:$G$206,"Anfrage")=1,2,IF(COUNTIFS(Buchungen!$A$7:$A$206,"&lt;="&amp;AZ7,Buchungen!$B$7:$B$206,"&gt;"&amp;AZ7,Buchungen!$G$7:$G$206,"Eigennutzung")=1,3,IF(COUNTIFS(Buchungen!$A$7:$A$206,"&lt;="&amp;AZ7,Buchungen!$B$7:$B$206,"&gt;"&amp;AZ7,Buchungen!$G$7:$G$206,"Gesperrt")=1,4,9)))))))</f>
        <v>0</v>
      </c>
      <c r="CG7">
        <f>IF(BA7=0,-1,IF(COUNTIFS(Buchungen!$A$7:$A$206,"&lt;="&amp;BA7,Buchungen!$B$7:$B$206,"&gt;"&amp;BA7,Buchungen!$G$7:$G$206,"&lt;&gt;Storniert")=0,0,IF(COUNTIFS(Buchungen!$A$7:$A$206,"&lt;="&amp;BA7,Buchungen!$B$7:$B$206,"&gt;"&amp;BA7,Buchungen!$G$7:$G$206,"&lt;&gt;Storniert")&gt;1,9,IF(COUNTIFS(Buchungen!$A$7:$A$206,"&lt;="&amp;BA7,Buchungen!$B$7:$B$206,"&gt;"&amp;BA7,Buchungen!$G$7:$G$206,"Gebucht")=1,1,IF(COUNTIFS(Buchungen!$A$7:$A$206,"&lt;="&amp;BA7,Buchungen!$B$7:$B$206,"&gt;"&amp;BA7,Buchungen!$G$7:$G$206,"Anfrage")=1,2,IF(COUNTIFS(Buchungen!$A$7:$A$206,"&lt;="&amp;BA7,Buchungen!$B$7:$B$206,"&gt;"&amp;BA7,Buchungen!$G$7:$G$206,"Eigennutzung")=1,3,IF(COUNTIFS(Buchungen!$A$7:$A$206,"&lt;="&amp;BA7,Buchungen!$B$7:$B$206,"&gt;"&amp;BA7,Buchungen!$G$7:$G$206,"Gesperrt")=1,4,9)))))))</f>
        <v>0</v>
      </c>
      <c r="CH7">
        <f>IF(BB7=0,-1,IF(COUNTIFS(Buchungen!$A$7:$A$206,"&lt;="&amp;BB7,Buchungen!$B$7:$B$206,"&gt;"&amp;BB7,Buchungen!$G$7:$G$206,"&lt;&gt;Storniert")=0,0,IF(COUNTIFS(Buchungen!$A$7:$A$206,"&lt;="&amp;BB7,Buchungen!$B$7:$B$206,"&gt;"&amp;BB7,Buchungen!$G$7:$G$206,"&lt;&gt;Storniert")&gt;1,9,IF(COUNTIFS(Buchungen!$A$7:$A$206,"&lt;="&amp;BB7,Buchungen!$B$7:$B$206,"&gt;"&amp;BB7,Buchungen!$G$7:$G$206,"Gebucht")=1,1,IF(COUNTIFS(Buchungen!$A$7:$A$206,"&lt;="&amp;BB7,Buchungen!$B$7:$B$206,"&gt;"&amp;BB7,Buchungen!$G$7:$G$206,"Anfrage")=1,2,IF(COUNTIFS(Buchungen!$A$7:$A$206,"&lt;="&amp;BB7,Buchungen!$B$7:$B$206,"&gt;"&amp;BB7,Buchungen!$G$7:$G$206,"Eigennutzung")=1,3,IF(COUNTIFS(Buchungen!$A$7:$A$206,"&lt;="&amp;BB7,Buchungen!$B$7:$B$206,"&gt;"&amp;BB7,Buchungen!$G$7:$G$206,"Gesperrt")=1,4,9)))))))</f>
        <v>0</v>
      </c>
      <c r="CI7">
        <f>IF(BC7=0,-1,IF(COUNTIFS(Buchungen!$A$7:$A$206,"&lt;="&amp;BC7,Buchungen!$B$7:$B$206,"&gt;"&amp;BC7,Buchungen!$G$7:$G$206,"&lt;&gt;Storniert")=0,0,IF(COUNTIFS(Buchungen!$A$7:$A$206,"&lt;="&amp;BC7,Buchungen!$B$7:$B$206,"&gt;"&amp;BC7,Buchungen!$G$7:$G$206,"&lt;&gt;Storniert")&gt;1,9,IF(COUNTIFS(Buchungen!$A$7:$A$206,"&lt;="&amp;BC7,Buchungen!$B$7:$B$206,"&gt;"&amp;BC7,Buchungen!$G$7:$G$206,"Gebucht")=1,1,IF(COUNTIFS(Buchungen!$A$7:$A$206,"&lt;="&amp;BC7,Buchungen!$B$7:$B$206,"&gt;"&amp;BC7,Buchungen!$G$7:$G$206,"Anfrage")=1,2,IF(COUNTIFS(Buchungen!$A$7:$A$206,"&lt;="&amp;BC7,Buchungen!$B$7:$B$206,"&gt;"&amp;BC7,Buchungen!$G$7:$G$206,"Eigennutzung")=1,3,IF(COUNTIFS(Buchungen!$A$7:$A$206,"&lt;="&amp;BC7,Buchungen!$B$7:$B$206,"&gt;"&amp;BC7,Buchungen!$G$7:$G$206,"Gesperrt")=1,4,9)))))))</f>
        <v>0</v>
      </c>
      <c r="CJ7">
        <f>IF(BD7=0,-1,IF(COUNTIFS(Buchungen!$A$7:$A$206,"&lt;="&amp;BD7,Buchungen!$B$7:$B$206,"&gt;"&amp;BD7,Buchungen!$G$7:$G$206,"&lt;&gt;Storniert")=0,0,IF(COUNTIFS(Buchungen!$A$7:$A$206,"&lt;="&amp;BD7,Buchungen!$B$7:$B$206,"&gt;"&amp;BD7,Buchungen!$G$7:$G$206,"&lt;&gt;Storniert")&gt;1,9,IF(COUNTIFS(Buchungen!$A$7:$A$206,"&lt;="&amp;BD7,Buchungen!$B$7:$B$206,"&gt;"&amp;BD7,Buchungen!$G$7:$G$206,"Gebucht")=1,1,IF(COUNTIFS(Buchungen!$A$7:$A$206,"&lt;="&amp;BD7,Buchungen!$B$7:$B$206,"&gt;"&amp;BD7,Buchungen!$G$7:$G$206,"Anfrage")=1,2,IF(COUNTIFS(Buchungen!$A$7:$A$206,"&lt;="&amp;BD7,Buchungen!$B$7:$B$206,"&gt;"&amp;BD7,Buchungen!$G$7:$G$206,"Eigennutzung")=1,3,IF(COUNTIFS(Buchungen!$A$7:$A$206,"&lt;="&amp;BD7,Buchungen!$B$7:$B$206,"&gt;"&amp;BD7,Buchungen!$G$7:$G$206,"Gesperrt")=1,4,9)))))))</f>
        <v>0</v>
      </c>
      <c r="CK7">
        <f>IF(BE7=0,-1,IF(COUNTIFS(Buchungen!$A$7:$A$206,"&lt;="&amp;BE7,Buchungen!$B$7:$B$206,"&gt;"&amp;BE7,Buchungen!$G$7:$G$206,"&lt;&gt;Storniert")=0,0,IF(COUNTIFS(Buchungen!$A$7:$A$206,"&lt;="&amp;BE7,Buchungen!$B$7:$B$206,"&gt;"&amp;BE7,Buchungen!$G$7:$G$206,"&lt;&gt;Storniert")&gt;1,9,IF(COUNTIFS(Buchungen!$A$7:$A$206,"&lt;="&amp;BE7,Buchungen!$B$7:$B$206,"&gt;"&amp;BE7,Buchungen!$G$7:$G$206,"Gebucht")=1,1,IF(COUNTIFS(Buchungen!$A$7:$A$206,"&lt;="&amp;BE7,Buchungen!$B$7:$B$206,"&gt;"&amp;BE7,Buchungen!$G$7:$G$206,"Anfrage")=1,2,IF(COUNTIFS(Buchungen!$A$7:$A$206,"&lt;="&amp;BE7,Buchungen!$B$7:$B$206,"&gt;"&amp;BE7,Buchungen!$G$7:$G$206,"Eigennutzung")=1,3,IF(COUNTIFS(Buchungen!$A$7:$A$206,"&lt;="&amp;BE7,Buchungen!$B$7:$B$206,"&gt;"&amp;BE7,Buchungen!$G$7:$G$206,"Gesperrt")=1,4,9)))))))</f>
        <v>0</v>
      </c>
      <c r="CL7">
        <f>IF(BF7=0,-1,IF(COUNTIFS(Buchungen!$A$7:$A$206,"&lt;="&amp;BF7,Buchungen!$B$7:$B$206,"&gt;"&amp;BF7,Buchungen!$G$7:$G$206,"&lt;&gt;Storniert")=0,0,IF(COUNTIFS(Buchungen!$A$7:$A$206,"&lt;="&amp;BF7,Buchungen!$B$7:$B$206,"&gt;"&amp;BF7,Buchungen!$G$7:$G$206,"&lt;&gt;Storniert")&gt;1,9,IF(COUNTIFS(Buchungen!$A$7:$A$206,"&lt;="&amp;BF7,Buchungen!$B$7:$B$206,"&gt;"&amp;BF7,Buchungen!$G$7:$G$206,"Gebucht")=1,1,IF(COUNTIFS(Buchungen!$A$7:$A$206,"&lt;="&amp;BF7,Buchungen!$B$7:$B$206,"&gt;"&amp;BF7,Buchungen!$G$7:$G$206,"Anfrage")=1,2,IF(COUNTIFS(Buchungen!$A$7:$A$206,"&lt;="&amp;BF7,Buchungen!$B$7:$B$206,"&gt;"&amp;BF7,Buchungen!$G$7:$G$206,"Eigennutzung")=1,3,IF(COUNTIFS(Buchungen!$A$7:$A$206,"&lt;="&amp;BF7,Buchungen!$B$7:$B$206,"&gt;"&amp;BF7,Buchungen!$G$7:$G$206,"Gesperrt")=1,4,9)))))))</f>
        <v>0</v>
      </c>
      <c r="CM7">
        <f>IF(BG7=0,-1,IF(COUNTIFS(Buchungen!$A$7:$A$206,"&lt;="&amp;BG7,Buchungen!$B$7:$B$206,"&gt;"&amp;BG7,Buchungen!$G$7:$G$206,"&lt;&gt;Storniert")=0,0,IF(COUNTIFS(Buchungen!$A$7:$A$206,"&lt;="&amp;BG7,Buchungen!$B$7:$B$206,"&gt;"&amp;BG7,Buchungen!$G$7:$G$206,"&lt;&gt;Storniert")&gt;1,9,IF(COUNTIFS(Buchungen!$A$7:$A$206,"&lt;="&amp;BG7,Buchungen!$B$7:$B$206,"&gt;"&amp;BG7,Buchungen!$G$7:$G$206,"Gebucht")=1,1,IF(COUNTIFS(Buchungen!$A$7:$A$206,"&lt;="&amp;BG7,Buchungen!$B$7:$B$206,"&gt;"&amp;BG7,Buchungen!$G$7:$G$206,"Anfrage")=1,2,IF(COUNTIFS(Buchungen!$A$7:$A$206,"&lt;="&amp;BG7,Buchungen!$B$7:$B$206,"&gt;"&amp;BG7,Buchungen!$G$7:$G$206,"Eigennutzung")=1,3,IF(COUNTIFS(Buchungen!$A$7:$A$206,"&lt;="&amp;BG7,Buchungen!$B$7:$B$206,"&gt;"&amp;BG7,Buchungen!$G$7:$G$206,"Gesperrt")=1,4,9)))))))</f>
        <v>0</v>
      </c>
      <c r="CN7">
        <f>IF(BH7=0,-1,IF(COUNTIFS(Buchungen!$A$7:$A$206,"&lt;="&amp;BH7,Buchungen!$B$7:$B$206,"&gt;"&amp;BH7,Buchungen!$G$7:$G$206,"&lt;&gt;Storniert")=0,0,IF(COUNTIFS(Buchungen!$A$7:$A$206,"&lt;="&amp;BH7,Buchungen!$B$7:$B$206,"&gt;"&amp;BH7,Buchungen!$G$7:$G$206,"&lt;&gt;Storniert")&gt;1,9,IF(COUNTIFS(Buchungen!$A$7:$A$206,"&lt;="&amp;BH7,Buchungen!$B$7:$B$206,"&gt;"&amp;BH7,Buchungen!$G$7:$G$206,"Gebucht")=1,1,IF(COUNTIFS(Buchungen!$A$7:$A$206,"&lt;="&amp;BH7,Buchungen!$B$7:$B$206,"&gt;"&amp;BH7,Buchungen!$G$7:$G$206,"Anfrage")=1,2,IF(COUNTIFS(Buchungen!$A$7:$A$206,"&lt;="&amp;BH7,Buchungen!$B$7:$B$206,"&gt;"&amp;BH7,Buchungen!$G$7:$G$206,"Eigennutzung")=1,3,IF(COUNTIFS(Buchungen!$A$7:$A$206,"&lt;="&amp;BH7,Buchungen!$B$7:$B$206,"&gt;"&amp;BH7,Buchungen!$G$7:$G$206,"Gesperrt")=1,4,9)))))))</f>
        <v>0</v>
      </c>
      <c r="CO7">
        <f>IF(BI7=0,-1,IF(COUNTIFS(Buchungen!$A$7:$A$206,"&lt;="&amp;BI7,Buchungen!$B$7:$B$206,"&gt;"&amp;BI7,Buchungen!$G$7:$G$206,"&lt;&gt;Storniert")=0,0,IF(COUNTIFS(Buchungen!$A$7:$A$206,"&lt;="&amp;BI7,Buchungen!$B$7:$B$206,"&gt;"&amp;BI7,Buchungen!$G$7:$G$206,"&lt;&gt;Storniert")&gt;1,9,IF(COUNTIFS(Buchungen!$A$7:$A$206,"&lt;="&amp;BI7,Buchungen!$B$7:$B$206,"&gt;"&amp;BI7,Buchungen!$G$7:$G$206,"Gebucht")=1,1,IF(COUNTIFS(Buchungen!$A$7:$A$206,"&lt;="&amp;BI7,Buchungen!$B$7:$B$206,"&gt;"&amp;BI7,Buchungen!$G$7:$G$206,"Anfrage")=1,2,IF(COUNTIFS(Buchungen!$A$7:$A$206,"&lt;="&amp;BI7,Buchungen!$B$7:$B$206,"&gt;"&amp;BI7,Buchungen!$G$7:$G$206,"Eigennutzung")=1,3,IF(COUNTIFS(Buchungen!$A$7:$A$206,"&lt;="&amp;BI7,Buchungen!$B$7:$B$206,"&gt;"&amp;BI7,Buchungen!$G$7:$G$206,"Gesperrt")=1,4,9)))))))</f>
        <v>0</v>
      </c>
      <c r="CP7">
        <f>IF(BJ7=0,-1,IF(COUNTIFS(Buchungen!$A$7:$A$206,"&lt;="&amp;BJ7,Buchungen!$B$7:$B$206,"&gt;"&amp;BJ7,Buchungen!$G$7:$G$206,"&lt;&gt;Storniert")=0,0,IF(COUNTIFS(Buchungen!$A$7:$A$206,"&lt;="&amp;BJ7,Buchungen!$B$7:$B$206,"&gt;"&amp;BJ7,Buchungen!$G$7:$G$206,"&lt;&gt;Storniert")&gt;1,9,IF(COUNTIFS(Buchungen!$A$7:$A$206,"&lt;="&amp;BJ7,Buchungen!$B$7:$B$206,"&gt;"&amp;BJ7,Buchungen!$G$7:$G$206,"Gebucht")=1,1,IF(COUNTIFS(Buchungen!$A$7:$A$206,"&lt;="&amp;BJ7,Buchungen!$B$7:$B$206,"&gt;"&amp;BJ7,Buchungen!$G$7:$G$206,"Anfrage")=1,2,IF(COUNTIFS(Buchungen!$A$7:$A$206,"&lt;="&amp;BJ7,Buchungen!$B$7:$B$206,"&gt;"&amp;BJ7,Buchungen!$G$7:$G$206,"Eigennutzung")=1,3,IF(COUNTIFS(Buchungen!$A$7:$A$206,"&lt;="&amp;BJ7,Buchungen!$B$7:$B$206,"&gt;"&amp;BJ7,Buchungen!$G$7:$G$206,"Gesperrt")=1,4,9)))))))</f>
        <v>-1</v>
      </c>
      <c r="CQ7">
        <f>IF(BK7=0,-1,IF(COUNTIFS(Buchungen!$A$7:$A$206,"&lt;="&amp;BK7,Buchungen!$B$7:$B$206,"&gt;"&amp;BK7,Buchungen!$G$7:$G$206,"&lt;&gt;Storniert")=0,0,IF(COUNTIFS(Buchungen!$A$7:$A$206,"&lt;="&amp;BK7,Buchungen!$B$7:$B$206,"&gt;"&amp;BK7,Buchungen!$G$7:$G$206,"&lt;&gt;Storniert")&gt;1,9,IF(COUNTIFS(Buchungen!$A$7:$A$206,"&lt;="&amp;BK7,Buchungen!$B$7:$B$206,"&gt;"&amp;BK7,Buchungen!$G$7:$G$206,"Gebucht")=1,1,IF(COUNTIFS(Buchungen!$A$7:$A$206,"&lt;="&amp;BK7,Buchungen!$B$7:$B$206,"&gt;"&amp;BK7,Buchungen!$G$7:$G$206,"Anfrage")=1,2,IF(COUNTIFS(Buchungen!$A$7:$A$206,"&lt;="&amp;BK7,Buchungen!$B$7:$B$206,"&gt;"&amp;BK7,Buchungen!$G$7:$G$206,"Eigennutzung")=1,3,IF(COUNTIFS(Buchungen!$A$7:$A$206,"&lt;="&amp;BK7,Buchungen!$B$7:$B$206,"&gt;"&amp;BK7,Buchungen!$G$7:$G$206,"Gesperrt")=1,4,9)))))))</f>
        <v>-1</v>
      </c>
      <c r="CR7">
        <f>IF(BL7=0,-1,IF(COUNTIFS(Buchungen!$A$7:$A$206,"&lt;="&amp;BL7,Buchungen!$B$7:$B$206,"&gt;"&amp;BL7,Buchungen!$G$7:$G$206,"&lt;&gt;Storniert")=0,0,IF(COUNTIFS(Buchungen!$A$7:$A$206,"&lt;="&amp;BL7,Buchungen!$B$7:$B$206,"&gt;"&amp;BL7,Buchungen!$G$7:$G$206,"&lt;&gt;Storniert")&gt;1,9,IF(COUNTIFS(Buchungen!$A$7:$A$206,"&lt;="&amp;BL7,Buchungen!$B$7:$B$206,"&gt;"&amp;BL7,Buchungen!$G$7:$G$206,"Gebucht")=1,1,IF(COUNTIFS(Buchungen!$A$7:$A$206,"&lt;="&amp;BL7,Buchungen!$B$7:$B$206,"&gt;"&amp;BL7,Buchungen!$G$7:$G$206,"Anfrage")=1,2,IF(COUNTIFS(Buchungen!$A$7:$A$206,"&lt;="&amp;BL7,Buchungen!$B$7:$B$206,"&gt;"&amp;BL7,Buchungen!$G$7:$G$206,"Eigennutzung")=1,3,IF(COUNTIFS(Buchungen!$A$7:$A$206,"&lt;="&amp;BL7,Buchungen!$B$7:$B$206,"&gt;"&amp;BL7,Buchungen!$G$7:$G$206,"Gesperrt")=1,4,9)))))))</f>
        <v>-1</v>
      </c>
    </row>
    <row r="8" spans="1:96" ht="20.100000000000001" customHeight="1" x14ac:dyDescent="0.25">
      <c r="A8" s="16" t="s">
        <v>34</v>
      </c>
      <c r="B8" s="17" t="str">
        <f>IF(AH8=0,"",IF(AND(COUNTIFS(Buchungen!$A$7:$A$206,AH8,Buchungen!$G$7:$G$206,"&lt;&gt;Storniert")&gt;0,COUNTIFS(Buchungen!$B$7:$B$206,AH8,Buchungen!$G$7:$G$206,"&lt;&gt;Storniert")&gt;0),"W",IF(COUNTIFS(Buchungen!$A$7:$A$206,AH8,Buchungen!$G$7:$G$206,"&lt;&gt;Storniert")&gt;0,"An",IF(COUNTIFS(Buchungen!$B$7:$B$206,AH8,Buchungen!$G$7:$G$206,"&lt;&gt;Storniert")&gt;0,"Ab",""))))</f>
        <v/>
      </c>
      <c r="C8" s="17" t="str">
        <f>IF(AI8=0,"",IF(AND(COUNTIFS(Buchungen!$A$7:$A$206,AI8,Buchungen!$G$7:$G$206,"&lt;&gt;Storniert")&gt;0,COUNTIFS(Buchungen!$B$7:$B$206,AI8,Buchungen!$G$7:$G$206,"&lt;&gt;Storniert")&gt;0),"W",IF(COUNTIFS(Buchungen!$A$7:$A$206,AI8,Buchungen!$G$7:$G$206,"&lt;&gt;Storniert")&gt;0,"An",IF(COUNTIFS(Buchungen!$B$7:$B$206,AI8,Buchungen!$G$7:$G$206,"&lt;&gt;Storniert")&gt;0,"Ab",""))))</f>
        <v/>
      </c>
      <c r="D8" s="17" t="str">
        <f>IF(AJ8=0,"",IF(AND(COUNTIFS(Buchungen!$A$7:$A$206,AJ8,Buchungen!$G$7:$G$206,"&lt;&gt;Storniert")&gt;0,COUNTIFS(Buchungen!$B$7:$B$206,AJ8,Buchungen!$G$7:$G$206,"&lt;&gt;Storniert")&gt;0),"W",IF(COUNTIFS(Buchungen!$A$7:$A$206,AJ8,Buchungen!$G$7:$G$206,"&lt;&gt;Storniert")&gt;0,"An",IF(COUNTIFS(Buchungen!$B$7:$B$206,AJ8,Buchungen!$G$7:$G$206,"&lt;&gt;Storniert")&gt;0,"Ab",""))))</f>
        <v/>
      </c>
      <c r="E8" s="17" t="str">
        <f>IF(AK8=0,"",IF(AND(COUNTIFS(Buchungen!$A$7:$A$206,AK8,Buchungen!$G$7:$G$206,"&lt;&gt;Storniert")&gt;0,COUNTIFS(Buchungen!$B$7:$B$206,AK8,Buchungen!$G$7:$G$206,"&lt;&gt;Storniert")&gt;0),"W",IF(COUNTIFS(Buchungen!$A$7:$A$206,AK8,Buchungen!$G$7:$G$206,"&lt;&gt;Storniert")&gt;0,"An",IF(COUNTIFS(Buchungen!$B$7:$B$206,AK8,Buchungen!$G$7:$G$206,"&lt;&gt;Storniert")&gt;0,"Ab",""))))</f>
        <v/>
      </c>
      <c r="F8" s="17" t="str">
        <f>IF(AL8=0,"",IF(AND(COUNTIFS(Buchungen!$A$7:$A$206,AL8,Buchungen!$G$7:$G$206,"&lt;&gt;Storniert")&gt;0,COUNTIFS(Buchungen!$B$7:$B$206,AL8,Buchungen!$G$7:$G$206,"&lt;&gt;Storniert")&gt;0),"W",IF(COUNTIFS(Buchungen!$A$7:$A$206,AL8,Buchungen!$G$7:$G$206,"&lt;&gt;Storniert")&gt;0,"An",IF(COUNTIFS(Buchungen!$B$7:$B$206,AL8,Buchungen!$G$7:$G$206,"&lt;&gt;Storniert")&gt;0,"Ab",""))))</f>
        <v/>
      </c>
      <c r="G8" s="17" t="str">
        <f>IF(AM8=0,"",IF(AND(COUNTIFS(Buchungen!$A$7:$A$206,AM8,Buchungen!$G$7:$G$206,"&lt;&gt;Storniert")&gt;0,COUNTIFS(Buchungen!$B$7:$B$206,AM8,Buchungen!$G$7:$G$206,"&lt;&gt;Storniert")&gt;0),"W",IF(COUNTIFS(Buchungen!$A$7:$A$206,AM8,Buchungen!$G$7:$G$206,"&lt;&gt;Storniert")&gt;0,"An",IF(COUNTIFS(Buchungen!$B$7:$B$206,AM8,Buchungen!$G$7:$G$206,"&lt;&gt;Storniert")&gt;0,"Ab",""))))</f>
        <v/>
      </c>
      <c r="H8" s="17" t="str">
        <f>IF(AN8=0,"",IF(AND(COUNTIFS(Buchungen!$A$7:$A$206,AN8,Buchungen!$G$7:$G$206,"&lt;&gt;Storniert")&gt;0,COUNTIFS(Buchungen!$B$7:$B$206,AN8,Buchungen!$G$7:$G$206,"&lt;&gt;Storniert")&gt;0),"W",IF(COUNTIFS(Buchungen!$A$7:$A$206,AN8,Buchungen!$G$7:$G$206,"&lt;&gt;Storniert")&gt;0,"An",IF(COUNTIFS(Buchungen!$B$7:$B$206,AN8,Buchungen!$G$7:$G$206,"&lt;&gt;Storniert")&gt;0,"Ab",""))))</f>
        <v/>
      </c>
      <c r="I8" s="17" t="str">
        <f>IF(AO8=0,"",IF(AND(COUNTIFS(Buchungen!$A$7:$A$206,AO8,Buchungen!$G$7:$G$206,"&lt;&gt;Storniert")&gt;0,COUNTIFS(Buchungen!$B$7:$B$206,AO8,Buchungen!$G$7:$G$206,"&lt;&gt;Storniert")&gt;0),"W",IF(COUNTIFS(Buchungen!$A$7:$A$206,AO8,Buchungen!$G$7:$G$206,"&lt;&gt;Storniert")&gt;0,"An",IF(COUNTIFS(Buchungen!$B$7:$B$206,AO8,Buchungen!$G$7:$G$206,"&lt;&gt;Storniert")&gt;0,"Ab",""))))</f>
        <v/>
      </c>
      <c r="J8" s="17" t="str">
        <f>IF(AP8=0,"",IF(AND(COUNTIFS(Buchungen!$A$7:$A$206,AP8,Buchungen!$G$7:$G$206,"&lt;&gt;Storniert")&gt;0,COUNTIFS(Buchungen!$B$7:$B$206,AP8,Buchungen!$G$7:$G$206,"&lt;&gt;Storniert")&gt;0),"W",IF(COUNTIFS(Buchungen!$A$7:$A$206,AP8,Buchungen!$G$7:$G$206,"&lt;&gt;Storniert")&gt;0,"An",IF(COUNTIFS(Buchungen!$B$7:$B$206,AP8,Buchungen!$G$7:$G$206,"&lt;&gt;Storniert")&gt;0,"Ab",""))))</f>
        <v/>
      </c>
      <c r="K8" s="17" t="str">
        <f>IF(AQ8=0,"",IF(AND(COUNTIFS(Buchungen!$A$7:$A$206,AQ8,Buchungen!$G$7:$G$206,"&lt;&gt;Storniert")&gt;0,COUNTIFS(Buchungen!$B$7:$B$206,AQ8,Buchungen!$G$7:$G$206,"&lt;&gt;Storniert")&gt;0),"W",IF(COUNTIFS(Buchungen!$A$7:$A$206,AQ8,Buchungen!$G$7:$G$206,"&lt;&gt;Storniert")&gt;0,"An",IF(COUNTIFS(Buchungen!$B$7:$B$206,AQ8,Buchungen!$G$7:$G$206,"&lt;&gt;Storniert")&gt;0,"Ab",""))))</f>
        <v/>
      </c>
      <c r="L8" s="17" t="str">
        <f>IF(AR8=0,"",IF(AND(COUNTIFS(Buchungen!$A$7:$A$206,AR8,Buchungen!$G$7:$G$206,"&lt;&gt;Storniert")&gt;0,COUNTIFS(Buchungen!$B$7:$B$206,AR8,Buchungen!$G$7:$G$206,"&lt;&gt;Storniert")&gt;0),"W",IF(COUNTIFS(Buchungen!$A$7:$A$206,AR8,Buchungen!$G$7:$G$206,"&lt;&gt;Storniert")&gt;0,"An",IF(COUNTIFS(Buchungen!$B$7:$B$206,AR8,Buchungen!$G$7:$G$206,"&lt;&gt;Storniert")&gt;0,"Ab",""))))</f>
        <v/>
      </c>
      <c r="M8" s="17" t="str">
        <f>IF(AS8=0,"",IF(AND(COUNTIFS(Buchungen!$A$7:$A$206,AS8,Buchungen!$G$7:$G$206,"&lt;&gt;Storniert")&gt;0,COUNTIFS(Buchungen!$B$7:$B$206,AS8,Buchungen!$G$7:$G$206,"&lt;&gt;Storniert")&gt;0),"W",IF(COUNTIFS(Buchungen!$A$7:$A$206,AS8,Buchungen!$G$7:$G$206,"&lt;&gt;Storniert")&gt;0,"An",IF(COUNTIFS(Buchungen!$B$7:$B$206,AS8,Buchungen!$G$7:$G$206,"&lt;&gt;Storniert")&gt;0,"Ab",""))))</f>
        <v/>
      </c>
      <c r="N8" s="17" t="str">
        <f>IF(AT8=0,"",IF(AND(COUNTIFS(Buchungen!$A$7:$A$206,AT8,Buchungen!$G$7:$G$206,"&lt;&gt;Storniert")&gt;0,COUNTIFS(Buchungen!$B$7:$B$206,AT8,Buchungen!$G$7:$G$206,"&lt;&gt;Storniert")&gt;0),"W",IF(COUNTIFS(Buchungen!$A$7:$A$206,AT8,Buchungen!$G$7:$G$206,"&lt;&gt;Storniert")&gt;0,"An",IF(COUNTIFS(Buchungen!$B$7:$B$206,AT8,Buchungen!$G$7:$G$206,"&lt;&gt;Storniert")&gt;0,"Ab",""))))</f>
        <v/>
      </c>
      <c r="O8" s="17" t="str">
        <f>IF(AU8=0,"",IF(AND(COUNTIFS(Buchungen!$A$7:$A$206,AU8,Buchungen!$G$7:$G$206,"&lt;&gt;Storniert")&gt;0,COUNTIFS(Buchungen!$B$7:$B$206,AU8,Buchungen!$G$7:$G$206,"&lt;&gt;Storniert")&gt;0),"W",IF(COUNTIFS(Buchungen!$A$7:$A$206,AU8,Buchungen!$G$7:$G$206,"&lt;&gt;Storniert")&gt;0,"An",IF(COUNTIFS(Buchungen!$B$7:$B$206,AU8,Buchungen!$G$7:$G$206,"&lt;&gt;Storniert")&gt;0,"Ab",""))))</f>
        <v/>
      </c>
      <c r="P8" s="17" t="str">
        <f>IF(AV8=0,"",IF(AND(COUNTIFS(Buchungen!$A$7:$A$206,AV8,Buchungen!$G$7:$G$206,"&lt;&gt;Storniert")&gt;0,COUNTIFS(Buchungen!$B$7:$B$206,AV8,Buchungen!$G$7:$G$206,"&lt;&gt;Storniert")&gt;0),"W",IF(COUNTIFS(Buchungen!$A$7:$A$206,AV8,Buchungen!$G$7:$G$206,"&lt;&gt;Storniert")&gt;0,"An",IF(COUNTIFS(Buchungen!$B$7:$B$206,AV8,Buchungen!$G$7:$G$206,"&lt;&gt;Storniert")&gt;0,"Ab",""))))</f>
        <v/>
      </c>
      <c r="Q8" s="17" t="str">
        <f>IF(AW8=0,"",IF(AND(COUNTIFS(Buchungen!$A$7:$A$206,AW8,Buchungen!$G$7:$G$206,"&lt;&gt;Storniert")&gt;0,COUNTIFS(Buchungen!$B$7:$B$206,AW8,Buchungen!$G$7:$G$206,"&lt;&gt;Storniert")&gt;0),"W",IF(COUNTIFS(Buchungen!$A$7:$A$206,AW8,Buchungen!$G$7:$G$206,"&lt;&gt;Storniert")&gt;0,"An",IF(COUNTIFS(Buchungen!$B$7:$B$206,AW8,Buchungen!$G$7:$G$206,"&lt;&gt;Storniert")&gt;0,"Ab",""))))</f>
        <v/>
      </c>
      <c r="R8" s="17" t="str">
        <f>IF(AX8=0,"",IF(AND(COUNTIFS(Buchungen!$A$7:$A$206,AX8,Buchungen!$G$7:$G$206,"&lt;&gt;Storniert")&gt;0,COUNTIFS(Buchungen!$B$7:$B$206,AX8,Buchungen!$G$7:$G$206,"&lt;&gt;Storniert")&gt;0),"W",IF(COUNTIFS(Buchungen!$A$7:$A$206,AX8,Buchungen!$G$7:$G$206,"&lt;&gt;Storniert")&gt;0,"An",IF(COUNTIFS(Buchungen!$B$7:$B$206,AX8,Buchungen!$G$7:$G$206,"&lt;&gt;Storniert")&gt;0,"Ab",""))))</f>
        <v/>
      </c>
      <c r="S8" s="17" t="str">
        <f>IF(AY8=0,"",IF(AND(COUNTIFS(Buchungen!$A$7:$A$206,AY8,Buchungen!$G$7:$G$206,"&lt;&gt;Storniert")&gt;0,COUNTIFS(Buchungen!$B$7:$B$206,AY8,Buchungen!$G$7:$G$206,"&lt;&gt;Storniert")&gt;0),"W",IF(COUNTIFS(Buchungen!$A$7:$A$206,AY8,Buchungen!$G$7:$G$206,"&lt;&gt;Storniert")&gt;0,"An",IF(COUNTIFS(Buchungen!$B$7:$B$206,AY8,Buchungen!$G$7:$G$206,"&lt;&gt;Storniert")&gt;0,"Ab",""))))</f>
        <v/>
      </c>
      <c r="T8" s="17" t="str">
        <f>IF(AZ8=0,"",IF(AND(COUNTIFS(Buchungen!$A$7:$A$206,AZ8,Buchungen!$G$7:$G$206,"&lt;&gt;Storniert")&gt;0,COUNTIFS(Buchungen!$B$7:$B$206,AZ8,Buchungen!$G$7:$G$206,"&lt;&gt;Storniert")&gt;0),"W",IF(COUNTIFS(Buchungen!$A$7:$A$206,AZ8,Buchungen!$G$7:$G$206,"&lt;&gt;Storniert")&gt;0,"An",IF(COUNTIFS(Buchungen!$B$7:$B$206,AZ8,Buchungen!$G$7:$G$206,"&lt;&gt;Storniert")&gt;0,"Ab",""))))</f>
        <v/>
      </c>
      <c r="U8" s="17" t="str">
        <f>IF(BA8=0,"",IF(AND(COUNTIFS(Buchungen!$A$7:$A$206,BA8,Buchungen!$G$7:$G$206,"&lt;&gt;Storniert")&gt;0,COUNTIFS(Buchungen!$B$7:$B$206,BA8,Buchungen!$G$7:$G$206,"&lt;&gt;Storniert")&gt;0),"W",IF(COUNTIFS(Buchungen!$A$7:$A$206,BA8,Buchungen!$G$7:$G$206,"&lt;&gt;Storniert")&gt;0,"An",IF(COUNTIFS(Buchungen!$B$7:$B$206,BA8,Buchungen!$G$7:$G$206,"&lt;&gt;Storniert")&gt;0,"Ab",""))))</f>
        <v/>
      </c>
      <c r="V8" s="17" t="str">
        <f>IF(BB8=0,"",IF(AND(COUNTIFS(Buchungen!$A$7:$A$206,BB8,Buchungen!$G$7:$G$206,"&lt;&gt;Storniert")&gt;0,COUNTIFS(Buchungen!$B$7:$B$206,BB8,Buchungen!$G$7:$G$206,"&lt;&gt;Storniert")&gt;0),"W",IF(COUNTIFS(Buchungen!$A$7:$A$206,BB8,Buchungen!$G$7:$G$206,"&lt;&gt;Storniert")&gt;0,"An",IF(COUNTIFS(Buchungen!$B$7:$B$206,BB8,Buchungen!$G$7:$G$206,"&lt;&gt;Storniert")&gt;0,"Ab",""))))</f>
        <v/>
      </c>
      <c r="W8" s="17" t="str">
        <f>IF(BC8=0,"",IF(AND(COUNTIFS(Buchungen!$A$7:$A$206,BC8,Buchungen!$G$7:$G$206,"&lt;&gt;Storniert")&gt;0,COUNTIFS(Buchungen!$B$7:$B$206,BC8,Buchungen!$G$7:$G$206,"&lt;&gt;Storniert")&gt;0),"W",IF(COUNTIFS(Buchungen!$A$7:$A$206,BC8,Buchungen!$G$7:$G$206,"&lt;&gt;Storniert")&gt;0,"An",IF(COUNTIFS(Buchungen!$B$7:$B$206,BC8,Buchungen!$G$7:$G$206,"&lt;&gt;Storniert")&gt;0,"Ab",""))))</f>
        <v/>
      </c>
      <c r="X8" s="17" t="str">
        <f>IF(BD8=0,"",IF(AND(COUNTIFS(Buchungen!$A$7:$A$206,BD8,Buchungen!$G$7:$G$206,"&lt;&gt;Storniert")&gt;0,COUNTIFS(Buchungen!$B$7:$B$206,BD8,Buchungen!$G$7:$G$206,"&lt;&gt;Storniert")&gt;0),"W",IF(COUNTIFS(Buchungen!$A$7:$A$206,BD8,Buchungen!$G$7:$G$206,"&lt;&gt;Storniert")&gt;0,"An",IF(COUNTIFS(Buchungen!$B$7:$B$206,BD8,Buchungen!$G$7:$G$206,"&lt;&gt;Storniert")&gt;0,"Ab",""))))</f>
        <v/>
      </c>
      <c r="Y8" s="17" t="str">
        <f>IF(BE8=0,"",IF(AND(COUNTIFS(Buchungen!$A$7:$A$206,BE8,Buchungen!$G$7:$G$206,"&lt;&gt;Storniert")&gt;0,COUNTIFS(Buchungen!$B$7:$B$206,BE8,Buchungen!$G$7:$G$206,"&lt;&gt;Storniert")&gt;0),"W",IF(COUNTIFS(Buchungen!$A$7:$A$206,BE8,Buchungen!$G$7:$G$206,"&lt;&gt;Storniert")&gt;0,"An",IF(COUNTIFS(Buchungen!$B$7:$B$206,BE8,Buchungen!$G$7:$G$206,"&lt;&gt;Storniert")&gt;0,"Ab",""))))</f>
        <v/>
      </c>
      <c r="Z8" s="17" t="str">
        <f>IF(BF8=0,"",IF(AND(COUNTIFS(Buchungen!$A$7:$A$206,BF8,Buchungen!$G$7:$G$206,"&lt;&gt;Storniert")&gt;0,COUNTIFS(Buchungen!$B$7:$B$206,BF8,Buchungen!$G$7:$G$206,"&lt;&gt;Storniert")&gt;0),"W",IF(COUNTIFS(Buchungen!$A$7:$A$206,BF8,Buchungen!$G$7:$G$206,"&lt;&gt;Storniert")&gt;0,"An",IF(COUNTIFS(Buchungen!$B$7:$B$206,BF8,Buchungen!$G$7:$G$206,"&lt;&gt;Storniert")&gt;0,"Ab",""))))</f>
        <v/>
      </c>
      <c r="AA8" s="17" t="str">
        <f>IF(BG8=0,"",IF(AND(COUNTIFS(Buchungen!$A$7:$A$206,BG8,Buchungen!$G$7:$G$206,"&lt;&gt;Storniert")&gt;0,COUNTIFS(Buchungen!$B$7:$B$206,BG8,Buchungen!$G$7:$G$206,"&lt;&gt;Storniert")&gt;0),"W",IF(COUNTIFS(Buchungen!$A$7:$A$206,BG8,Buchungen!$G$7:$G$206,"&lt;&gt;Storniert")&gt;0,"An",IF(COUNTIFS(Buchungen!$B$7:$B$206,BG8,Buchungen!$G$7:$G$206,"&lt;&gt;Storniert")&gt;0,"Ab",""))))</f>
        <v/>
      </c>
      <c r="AB8" s="17" t="str">
        <f>IF(BH8=0,"",IF(AND(COUNTIFS(Buchungen!$A$7:$A$206,BH8,Buchungen!$G$7:$G$206,"&lt;&gt;Storniert")&gt;0,COUNTIFS(Buchungen!$B$7:$B$206,BH8,Buchungen!$G$7:$G$206,"&lt;&gt;Storniert")&gt;0),"W",IF(COUNTIFS(Buchungen!$A$7:$A$206,BH8,Buchungen!$G$7:$G$206,"&lt;&gt;Storniert")&gt;0,"An",IF(COUNTIFS(Buchungen!$B$7:$B$206,BH8,Buchungen!$G$7:$G$206,"&lt;&gt;Storniert")&gt;0,"Ab",""))))</f>
        <v/>
      </c>
      <c r="AC8" s="17" t="str">
        <f>IF(BI8=0,"",IF(AND(COUNTIFS(Buchungen!$A$7:$A$206,BI8,Buchungen!$G$7:$G$206,"&lt;&gt;Storniert")&gt;0,COUNTIFS(Buchungen!$B$7:$B$206,BI8,Buchungen!$G$7:$G$206,"&lt;&gt;Storniert")&gt;0),"W",IF(COUNTIFS(Buchungen!$A$7:$A$206,BI8,Buchungen!$G$7:$G$206,"&lt;&gt;Storniert")&gt;0,"An",IF(COUNTIFS(Buchungen!$B$7:$B$206,BI8,Buchungen!$G$7:$G$206,"&lt;&gt;Storniert")&gt;0,"Ab",""))))</f>
        <v/>
      </c>
      <c r="AD8" s="17" t="str">
        <f>IF(BJ8=0,"",IF(AND(COUNTIFS(Buchungen!$A$7:$A$206,BJ8,Buchungen!$G$7:$G$206,"&lt;&gt;Storniert")&gt;0,COUNTIFS(Buchungen!$B$7:$B$206,BJ8,Buchungen!$G$7:$G$206,"&lt;&gt;Storniert")&gt;0),"W",IF(COUNTIFS(Buchungen!$A$7:$A$206,BJ8,Buchungen!$G$7:$G$206,"&lt;&gt;Storniert")&gt;0,"An",IF(COUNTIFS(Buchungen!$B$7:$B$206,BJ8,Buchungen!$G$7:$G$206,"&lt;&gt;Storniert")&gt;0,"Ab",""))))</f>
        <v/>
      </c>
      <c r="AE8" s="17" t="str">
        <f>IF(BK8=0,"",IF(AND(COUNTIFS(Buchungen!$A$7:$A$206,BK8,Buchungen!$G$7:$G$206,"&lt;&gt;Storniert")&gt;0,COUNTIFS(Buchungen!$B$7:$B$206,BK8,Buchungen!$G$7:$G$206,"&lt;&gt;Storniert")&gt;0),"W",IF(COUNTIFS(Buchungen!$A$7:$A$206,BK8,Buchungen!$G$7:$G$206,"&lt;&gt;Storniert")&gt;0,"An",IF(COUNTIFS(Buchungen!$B$7:$B$206,BK8,Buchungen!$G$7:$G$206,"&lt;&gt;Storniert")&gt;0,"Ab",""))))</f>
        <v/>
      </c>
      <c r="AF8" s="17" t="str">
        <f>IF(BL8=0,"",IF(AND(COUNTIFS(Buchungen!$A$7:$A$206,BL8,Buchungen!$G$7:$G$206,"&lt;&gt;Storniert")&gt;0,COUNTIFS(Buchungen!$B$7:$B$206,BL8,Buchungen!$G$7:$G$206,"&lt;&gt;Storniert")&gt;0),"W",IF(COUNTIFS(Buchungen!$A$7:$A$206,BL8,Buchungen!$G$7:$G$206,"&lt;&gt;Storniert")&gt;0,"An",IF(COUNTIFS(Buchungen!$B$7:$B$206,BL8,Buchungen!$G$7:$G$206,"&lt;&gt;Storniert")&gt;0,"Ab",""))))</f>
        <v/>
      </c>
      <c r="AH8">
        <f>IF(MONTH(DATE(Einstellungen!$B$5,3,B$5))=3,DATE(Einstellungen!$B$5,3,B$5),0)</f>
        <v>46447</v>
      </c>
      <c r="AI8">
        <f>IF(MONTH(DATE(Einstellungen!$B$5,3,C$5))=3,DATE(Einstellungen!$B$5,3,C$5),0)</f>
        <v>46448</v>
      </c>
      <c r="AJ8">
        <f>IF(MONTH(DATE(Einstellungen!$B$5,3,D$5))=3,DATE(Einstellungen!$B$5,3,D$5),0)</f>
        <v>46449</v>
      </c>
      <c r="AK8">
        <f>IF(MONTH(DATE(Einstellungen!$B$5,3,E$5))=3,DATE(Einstellungen!$B$5,3,E$5),0)</f>
        <v>46450</v>
      </c>
      <c r="AL8">
        <f>IF(MONTH(DATE(Einstellungen!$B$5,3,F$5))=3,DATE(Einstellungen!$B$5,3,F$5),0)</f>
        <v>46451</v>
      </c>
      <c r="AM8">
        <f>IF(MONTH(DATE(Einstellungen!$B$5,3,G$5))=3,DATE(Einstellungen!$B$5,3,G$5),0)</f>
        <v>46452</v>
      </c>
      <c r="AN8">
        <f>IF(MONTH(DATE(Einstellungen!$B$5,3,H$5))=3,DATE(Einstellungen!$B$5,3,H$5),0)</f>
        <v>46453</v>
      </c>
      <c r="AO8">
        <f>IF(MONTH(DATE(Einstellungen!$B$5,3,I$5))=3,DATE(Einstellungen!$B$5,3,I$5),0)</f>
        <v>46454</v>
      </c>
      <c r="AP8">
        <f>IF(MONTH(DATE(Einstellungen!$B$5,3,J$5))=3,DATE(Einstellungen!$B$5,3,J$5),0)</f>
        <v>46455</v>
      </c>
      <c r="AQ8">
        <f>IF(MONTH(DATE(Einstellungen!$B$5,3,K$5))=3,DATE(Einstellungen!$B$5,3,K$5),0)</f>
        <v>46456</v>
      </c>
      <c r="AR8">
        <f>IF(MONTH(DATE(Einstellungen!$B$5,3,L$5))=3,DATE(Einstellungen!$B$5,3,L$5),0)</f>
        <v>46457</v>
      </c>
      <c r="AS8">
        <f>IF(MONTH(DATE(Einstellungen!$B$5,3,M$5))=3,DATE(Einstellungen!$B$5,3,M$5),0)</f>
        <v>46458</v>
      </c>
      <c r="AT8">
        <f>IF(MONTH(DATE(Einstellungen!$B$5,3,N$5))=3,DATE(Einstellungen!$B$5,3,N$5),0)</f>
        <v>46459</v>
      </c>
      <c r="AU8">
        <f>IF(MONTH(DATE(Einstellungen!$B$5,3,O$5))=3,DATE(Einstellungen!$B$5,3,O$5),0)</f>
        <v>46460</v>
      </c>
      <c r="AV8">
        <f>IF(MONTH(DATE(Einstellungen!$B$5,3,P$5))=3,DATE(Einstellungen!$B$5,3,P$5),0)</f>
        <v>46461</v>
      </c>
      <c r="AW8">
        <f>IF(MONTH(DATE(Einstellungen!$B$5,3,Q$5))=3,DATE(Einstellungen!$B$5,3,Q$5),0)</f>
        <v>46462</v>
      </c>
      <c r="AX8">
        <f>IF(MONTH(DATE(Einstellungen!$B$5,3,R$5))=3,DATE(Einstellungen!$B$5,3,R$5),0)</f>
        <v>46463</v>
      </c>
      <c r="AY8">
        <f>IF(MONTH(DATE(Einstellungen!$B$5,3,S$5))=3,DATE(Einstellungen!$B$5,3,S$5),0)</f>
        <v>46464</v>
      </c>
      <c r="AZ8">
        <f>IF(MONTH(DATE(Einstellungen!$B$5,3,T$5))=3,DATE(Einstellungen!$B$5,3,T$5),0)</f>
        <v>46465</v>
      </c>
      <c r="BA8">
        <f>IF(MONTH(DATE(Einstellungen!$B$5,3,U$5))=3,DATE(Einstellungen!$B$5,3,U$5),0)</f>
        <v>46466</v>
      </c>
      <c r="BB8">
        <f>IF(MONTH(DATE(Einstellungen!$B$5,3,V$5))=3,DATE(Einstellungen!$B$5,3,V$5),0)</f>
        <v>46467</v>
      </c>
      <c r="BC8">
        <f>IF(MONTH(DATE(Einstellungen!$B$5,3,W$5))=3,DATE(Einstellungen!$B$5,3,W$5),0)</f>
        <v>46468</v>
      </c>
      <c r="BD8">
        <f>IF(MONTH(DATE(Einstellungen!$B$5,3,X$5))=3,DATE(Einstellungen!$B$5,3,X$5),0)</f>
        <v>46469</v>
      </c>
      <c r="BE8">
        <f>IF(MONTH(DATE(Einstellungen!$B$5,3,Y$5))=3,DATE(Einstellungen!$B$5,3,Y$5),0)</f>
        <v>46470</v>
      </c>
      <c r="BF8">
        <f>IF(MONTH(DATE(Einstellungen!$B$5,3,Z$5))=3,DATE(Einstellungen!$B$5,3,Z$5),0)</f>
        <v>46471</v>
      </c>
      <c r="BG8">
        <f>IF(MONTH(DATE(Einstellungen!$B$5,3,AA$5))=3,DATE(Einstellungen!$B$5,3,AA$5),0)</f>
        <v>46472</v>
      </c>
      <c r="BH8">
        <f>IF(MONTH(DATE(Einstellungen!$B$5,3,AB$5))=3,DATE(Einstellungen!$B$5,3,AB$5),0)</f>
        <v>46473</v>
      </c>
      <c r="BI8">
        <f>IF(MONTH(DATE(Einstellungen!$B$5,3,AC$5))=3,DATE(Einstellungen!$B$5,3,AC$5),0)</f>
        <v>46474</v>
      </c>
      <c r="BJ8">
        <f>IF(MONTH(DATE(Einstellungen!$B$5,3,AD$5))=3,DATE(Einstellungen!$B$5,3,AD$5),0)</f>
        <v>46475</v>
      </c>
      <c r="BK8">
        <f>IF(MONTH(DATE(Einstellungen!$B$5,3,AE$5))=3,DATE(Einstellungen!$B$5,3,AE$5),0)</f>
        <v>46476</v>
      </c>
      <c r="BL8">
        <f>IF(MONTH(DATE(Einstellungen!$B$5,3,AF$5))=3,DATE(Einstellungen!$B$5,3,AF$5),0)</f>
        <v>46477</v>
      </c>
      <c r="BN8">
        <f>IF(AH8=0,-1,IF(COUNTIFS(Buchungen!$A$7:$A$206,"&lt;="&amp;AH8,Buchungen!$B$7:$B$206,"&gt;"&amp;AH8,Buchungen!$G$7:$G$206,"&lt;&gt;Storniert")=0,0,IF(COUNTIFS(Buchungen!$A$7:$A$206,"&lt;="&amp;AH8,Buchungen!$B$7:$B$206,"&gt;"&amp;AH8,Buchungen!$G$7:$G$206,"&lt;&gt;Storniert")&gt;1,9,IF(COUNTIFS(Buchungen!$A$7:$A$206,"&lt;="&amp;AH8,Buchungen!$B$7:$B$206,"&gt;"&amp;AH8,Buchungen!$G$7:$G$206,"Gebucht")=1,1,IF(COUNTIFS(Buchungen!$A$7:$A$206,"&lt;="&amp;AH8,Buchungen!$B$7:$B$206,"&gt;"&amp;AH8,Buchungen!$G$7:$G$206,"Anfrage")=1,2,IF(COUNTIFS(Buchungen!$A$7:$A$206,"&lt;="&amp;AH8,Buchungen!$B$7:$B$206,"&gt;"&amp;AH8,Buchungen!$G$7:$G$206,"Eigennutzung")=1,3,IF(COUNTIFS(Buchungen!$A$7:$A$206,"&lt;="&amp;AH8,Buchungen!$B$7:$B$206,"&gt;"&amp;AH8,Buchungen!$G$7:$G$206,"Gesperrt")=1,4,9)))))))</f>
        <v>0</v>
      </c>
      <c r="BO8">
        <f>IF(AI8=0,-1,IF(COUNTIFS(Buchungen!$A$7:$A$206,"&lt;="&amp;AI8,Buchungen!$B$7:$B$206,"&gt;"&amp;AI8,Buchungen!$G$7:$G$206,"&lt;&gt;Storniert")=0,0,IF(COUNTIFS(Buchungen!$A$7:$A$206,"&lt;="&amp;AI8,Buchungen!$B$7:$B$206,"&gt;"&amp;AI8,Buchungen!$G$7:$G$206,"&lt;&gt;Storniert")&gt;1,9,IF(COUNTIFS(Buchungen!$A$7:$A$206,"&lt;="&amp;AI8,Buchungen!$B$7:$B$206,"&gt;"&amp;AI8,Buchungen!$G$7:$G$206,"Gebucht")=1,1,IF(COUNTIFS(Buchungen!$A$7:$A$206,"&lt;="&amp;AI8,Buchungen!$B$7:$B$206,"&gt;"&amp;AI8,Buchungen!$G$7:$G$206,"Anfrage")=1,2,IF(COUNTIFS(Buchungen!$A$7:$A$206,"&lt;="&amp;AI8,Buchungen!$B$7:$B$206,"&gt;"&amp;AI8,Buchungen!$G$7:$G$206,"Eigennutzung")=1,3,IF(COUNTIFS(Buchungen!$A$7:$A$206,"&lt;="&amp;AI8,Buchungen!$B$7:$B$206,"&gt;"&amp;AI8,Buchungen!$G$7:$G$206,"Gesperrt")=1,4,9)))))))</f>
        <v>0</v>
      </c>
      <c r="BP8">
        <f>IF(AJ8=0,-1,IF(COUNTIFS(Buchungen!$A$7:$A$206,"&lt;="&amp;AJ8,Buchungen!$B$7:$B$206,"&gt;"&amp;AJ8,Buchungen!$G$7:$G$206,"&lt;&gt;Storniert")=0,0,IF(COUNTIFS(Buchungen!$A$7:$A$206,"&lt;="&amp;AJ8,Buchungen!$B$7:$B$206,"&gt;"&amp;AJ8,Buchungen!$G$7:$G$206,"&lt;&gt;Storniert")&gt;1,9,IF(COUNTIFS(Buchungen!$A$7:$A$206,"&lt;="&amp;AJ8,Buchungen!$B$7:$B$206,"&gt;"&amp;AJ8,Buchungen!$G$7:$G$206,"Gebucht")=1,1,IF(COUNTIFS(Buchungen!$A$7:$A$206,"&lt;="&amp;AJ8,Buchungen!$B$7:$B$206,"&gt;"&amp;AJ8,Buchungen!$G$7:$G$206,"Anfrage")=1,2,IF(COUNTIFS(Buchungen!$A$7:$A$206,"&lt;="&amp;AJ8,Buchungen!$B$7:$B$206,"&gt;"&amp;AJ8,Buchungen!$G$7:$G$206,"Eigennutzung")=1,3,IF(COUNTIFS(Buchungen!$A$7:$A$206,"&lt;="&amp;AJ8,Buchungen!$B$7:$B$206,"&gt;"&amp;AJ8,Buchungen!$G$7:$G$206,"Gesperrt")=1,4,9)))))))</f>
        <v>0</v>
      </c>
      <c r="BQ8">
        <f>IF(AK8=0,-1,IF(COUNTIFS(Buchungen!$A$7:$A$206,"&lt;="&amp;AK8,Buchungen!$B$7:$B$206,"&gt;"&amp;AK8,Buchungen!$G$7:$G$206,"&lt;&gt;Storniert")=0,0,IF(COUNTIFS(Buchungen!$A$7:$A$206,"&lt;="&amp;AK8,Buchungen!$B$7:$B$206,"&gt;"&amp;AK8,Buchungen!$G$7:$G$206,"&lt;&gt;Storniert")&gt;1,9,IF(COUNTIFS(Buchungen!$A$7:$A$206,"&lt;="&amp;AK8,Buchungen!$B$7:$B$206,"&gt;"&amp;AK8,Buchungen!$G$7:$G$206,"Gebucht")=1,1,IF(COUNTIFS(Buchungen!$A$7:$A$206,"&lt;="&amp;AK8,Buchungen!$B$7:$B$206,"&gt;"&amp;AK8,Buchungen!$G$7:$G$206,"Anfrage")=1,2,IF(COUNTIFS(Buchungen!$A$7:$A$206,"&lt;="&amp;AK8,Buchungen!$B$7:$B$206,"&gt;"&amp;AK8,Buchungen!$G$7:$G$206,"Eigennutzung")=1,3,IF(COUNTIFS(Buchungen!$A$7:$A$206,"&lt;="&amp;AK8,Buchungen!$B$7:$B$206,"&gt;"&amp;AK8,Buchungen!$G$7:$G$206,"Gesperrt")=1,4,9)))))))</f>
        <v>0</v>
      </c>
      <c r="BR8">
        <f>IF(AL8=0,-1,IF(COUNTIFS(Buchungen!$A$7:$A$206,"&lt;="&amp;AL8,Buchungen!$B$7:$B$206,"&gt;"&amp;AL8,Buchungen!$G$7:$G$206,"&lt;&gt;Storniert")=0,0,IF(COUNTIFS(Buchungen!$A$7:$A$206,"&lt;="&amp;AL8,Buchungen!$B$7:$B$206,"&gt;"&amp;AL8,Buchungen!$G$7:$G$206,"&lt;&gt;Storniert")&gt;1,9,IF(COUNTIFS(Buchungen!$A$7:$A$206,"&lt;="&amp;AL8,Buchungen!$B$7:$B$206,"&gt;"&amp;AL8,Buchungen!$G$7:$G$206,"Gebucht")=1,1,IF(COUNTIFS(Buchungen!$A$7:$A$206,"&lt;="&amp;AL8,Buchungen!$B$7:$B$206,"&gt;"&amp;AL8,Buchungen!$G$7:$G$206,"Anfrage")=1,2,IF(COUNTIFS(Buchungen!$A$7:$A$206,"&lt;="&amp;AL8,Buchungen!$B$7:$B$206,"&gt;"&amp;AL8,Buchungen!$G$7:$G$206,"Eigennutzung")=1,3,IF(COUNTIFS(Buchungen!$A$7:$A$206,"&lt;="&amp;AL8,Buchungen!$B$7:$B$206,"&gt;"&amp;AL8,Buchungen!$G$7:$G$206,"Gesperrt")=1,4,9)))))))</f>
        <v>0</v>
      </c>
      <c r="BS8">
        <f>IF(AM8=0,-1,IF(COUNTIFS(Buchungen!$A$7:$A$206,"&lt;="&amp;AM8,Buchungen!$B$7:$B$206,"&gt;"&amp;AM8,Buchungen!$G$7:$G$206,"&lt;&gt;Storniert")=0,0,IF(COUNTIFS(Buchungen!$A$7:$A$206,"&lt;="&amp;AM8,Buchungen!$B$7:$B$206,"&gt;"&amp;AM8,Buchungen!$G$7:$G$206,"&lt;&gt;Storniert")&gt;1,9,IF(COUNTIFS(Buchungen!$A$7:$A$206,"&lt;="&amp;AM8,Buchungen!$B$7:$B$206,"&gt;"&amp;AM8,Buchungen!$G$7:$G$206,"Gebucht")=1,1,IF(COUNTIFS(Buchungen!$A$7:$A$206,"&lt;="&amp;AM8,Buchungen!$B$7:$B$206,"&gt;"&amp;AM8,Buchungen!$G$7:$G$206,"Anfrage")=1,2,IF(COUNTIFS(Buchungen!$A$7:$A$206,"&lt;="&amp;AM8,Buchungen!$B$7:$B$206,"&gt;"&amp;AM8,Buchungen!$G$7:$G$206,"Eigennutzung")=1,3,IF(COUNTIFS(Buchungen!$A$7:$A$206,"&lt;="&amp;AM8,Buchungen!$B$7:$B$206,"&gt;"&amp;AM8,Buchungen!$G$7:$G$206,"Gesperrt")=1,4,9)))))))</f>
        <v>0</v>
      </c>
      <c r="BT8">
        <f>IF(AN8=0,-1,IF(COUNTIFS(Buchungen!$A$7:$A$206,"&lt;="&amp;AN8,Buchungen!$B$7:$B$206,"&gt;"&amp;AN8,Buchungen!$G$7:$G$206,"&lt;&gt;Storniert")=0,0,IF(COUNTIFS(Buchungen!$A$7:$A$206,"&lt;="&amp;AN8,Buchungen!$B$7:$B$206,"&gt;"&amp;AN8,Buchungen!$G$7:$G$206,"&lt;&gt;Storniert")&gt;1,9,IF(COUNTIFS(Buchungen!$A$7:$A$206,"&lt;="&amp;AN8,Buchungen!$B$7:$B$206,"&gt;"&amp;AN8,Buchungen!$G$7:$G$206,"Gebucht")=1,1,IF(COUNTIFS(Buchungen!$A$7:$A$206,"&lt;="&amp;AN8,Buchungen!$B$7:$B$206,"&gt;"&amp;AN8,Buchungen!$G$7:$G$206,"Anfrage")=1,2,IF(COUNTIFS(Buchungen!$A$7:$A$206,"&lt;="&amp;AN8,Buchungen!$B$7:$B$206,"&gt;"&amp;AN8,Buchungen!$G$7:$G$206,"Eigennutzung")=1,3,IF(COUNTIFS(Buchungen!$A$7:$A$206,"&lt;="&amp;AN8,Buchungen!$B$7:$B$206,"&gt;"&amp;AN8,Buchungen!$G$7:$G$206,"Gesperrt")=1,4,9)))))))</f>
        <v>0</v>
      </c>
      <c r="BU8">
        <f>IF(AO8=0,-1,IF(COUNTIFS(Buchungen!$A$7:$A$206,"&lt;="&amp;AO8,Buchungen!$B$7:$B$206,"&gt;"&amp;AO8,Buchungen!$G$7:$G$206,"&lt;&gt;Storniert")=0,0,IF(COUNTIFS(Buchungen!$A$7:$A$206,"&lt;="&amp;AO8,Buchungen!$B$7:$B$206,"&gt;"&amp;AO8,Buchungen!$G$7:$G$206,"&lt;&gt;Storniert")&gt;1,9,IF(COUNTIFS(Buchungen!$A$7:$A$206,"&lt;="&amp;AO8,Buchungen!$B$7:$B$206,"&gt;"&amp;AO8,Buchungen!$G$7:$G$206,"Gebucht")=1,1,IF(COUNTIFS(Buchungen!$A$7:$A$206,"&lt;="&amp;AO8,Buchungen!$B$7:$B$206,"&gt;"&amp;AO8,Buchungen!$G$7:$G$206,"Anfrage")=1,2,IF(COUNTIFS(Buchungen!$A$7:$A$206,"&lt;="&amp;AO8,Buchungen!$B$7:$B$206,"&gt;"&amp;AO8,Buchungen!$G$7:$G$206,"Eigennutzung")=1,3,IF(COUNTIFS(Buchungen!$A$7:$A$206,"&lt;="&amp;AO8,Buchungen!$B$7:$B$206,"&gt;"&amp;AO8,Buchungen!$G$7:$G$206,"Gesperrt")=1,4,9)))))))</f>
        <v>0</v>
      </c>
      <c r="BV8">
        <f>IF(AP8=0,-1,IF(COUNTIFS(Buchungen!$A$7:$A$206,"&lt;="&amp;AP8,Buchungen!$B$7:$B$206,"&gt;"&amp;AP8,Buchungen!$G$7:$G$206,"&lt;&gt;Storniert")=0,0,IF(COUNTIFS(Buchungen!$A$7:$A$206,"&lt;="&amp;AP8,Buchungen!$B$7:$B$206,"&gt;"&amp;AP8,Buchungen!$G$7:$G$206,"&lt;&gt;Storniert")&gt;1,9,IF(COUNTIFS(Buchungen!$A$7:$A$206,"&lt;="&amp;AP8,Buchungen!$B$7:$B$206,"&gt;"&amp;AP8,Buchungen!$G$7:$G$206,"Gebucht")=1,1,IF(COUNTIFS(Buchungen!$A$7:$A$206,"&lt;="&amp;AP8,Buchungen!$B$7:$B$206,"&gt;"&amp;AP8,Buchungen!$G$7:$G$206,"Anfrage")=1,2,IF(COUNTIFS(Buchungen!$A$7:$A$206,"&lt;="&amp;AP8,Buchungen!$B$7:$B$206,"&gt;"&amp;AP8,Buchungen!$G$7:$G$206,"Eigennutzung")=1,3,IF(COUNTIFS(Buchungen!$A$7:$A$206,"&lt;="&amp;AP8,Buchungen!$B$7:$B$206,"&gt;"&amp;AP8,Buchungen!$G$7:$G$206,"Gesperrt")=1,4,9)))))))</f>
        <v>0</v>
      </c>
      <c r="BW8">
        <f>IF(AQ8=0,-1,IF(COUNTIFS(Buchungen!$A$7:$A$206,"&lt;="&amp;AQ8,Buchungen!$B$7:$B$206,"&gt;"&amp;AQ8,Buchungen!$G$7:$G$206,"&lt;&gt;Storniert")=0,0,IF(COUNTIFS(Buchungen!$A$7:$A$206,"&lt;="&amp;AQ8,Buchungen!$B$7:$B$206,"&gt;"&amp;AQ8,Buchungen!$G$7:$G$206,"&lt;&gt;Storniert")&gt;1,9,IF(COUNTIFS(Buchungen!$A$7:$A$206,"&lt;="&amp;AQ8,Buchungen!$B$7:$B$206,"&gt;"&amp;AQ8,Buchungen!$G$7:$G$206,"Gebucht")=1,1,IF(COUNTIFS(Buchungen!$A$7:$A$206,"&lt;="&amp;AQ8,Buchungen!$B$7:$B$206,"&gt;"&amp;AQ8,Buchungen!$G$7:$G$206,"Anfrage")=1,2,IF(COUNTIFS(Buchungen!$A$7:$A$206,"&lt;="&amp;AQ8,Buchungen!$B$7:$B$206,"&gt;"&amp;AQ8,Buchungen!$G$7:$G$206,"Eigennutzung")=1,3,IF(COUNTIFS(Buchungen!$A$7:$A$206,"&lt;="&amp;AQ8,Buchungen!$B$7:$B$206,"&gt;"&amp;AQ8,Buchungen!$G$7:$G$206,"Gesperrt")=1,4,9)))))))</f>
        <v>0</v>
      </c>
      <c r="BX8">
        <f>IF(AR8=0,-1,IF(COUNTIFS(Buchungen!$A$7:$A$206,"&lt;="&amp;AR8,Buchungen!$B$7:$B$206,"&gt;"&amp;AR8,Buchungen!$G$7:$G$206,"&lt;&gt;Storniert")=0,0,IF(COUNTIFS(Buchungen!$A$7:$A$206,"&lt;="&amp;AR8,Buchungen!$B$7:$B$206,"&gt;"&amp;AR8,Buchungen!$G$7:$G$206,"&lt;&gt;Storniert")&gt;1,9,IF(COUNTIFS(Buchungen!$A$7:$A$206,"&lt;="&amp;AR8,Buchungen!$B$7:$B$206,"&gt;"&amp;AR8,Buchungen!$G$7:$G$206,"Gebucht")=1,1,IF(COUNTIFS(Buchungen!$A$7:$A$206,"&lt;="&amp;AR8,Buchungen!$B$7:$B$206,"&gt;"&amp;AR8,Buchungen!$G$7:$G$206,"Anfrage")=1,2,IF(COUNTIFS(Buchungen!$A$7:$A$206,"&lt;="&amp;AR8,Buchungen!$B$7:$B$206,"&gt;"&amp;AR8,Buchungen!$G$7:$G$206,"Eigennutzung")=1,3,IF(COUNTIFS(Buchungen!$A$7:$A$206,"&lt;="&amp;AR8,Buchungen!$B$7:$B$206,"&gt;"&amp;AR8,Buchungen!$G$7:$G$206,"Gesperrt")=1,4,9)))))))</f>
        <v>0</v>
      </c>
      <c r="BY8">
        <f>IF(AS8=0,-1,IF(COUNTIFS(Buchungen!$A$7:$A$206,"&lt;="&amp;AS8,Buchungen!$B$7:$B$206,"&gt;"&amp;AS8,Buchungen!$G$7:$G$206,"&lt;&gt;Storniert")=0,0,IF(COUNTIFS(Buchungen!$A$7:$A$206,"&lt;="&amp;AS8,Buchungen!$B$7:$B$206,"&gt;"&amp;AS8,Buchungen!$G$7:$G$206,"&lt;&gt;Storniert")&gt;1,9,IF(COUNTIFS(Buchungen!$A$7:$A$206,"&lt;="&amp;AS8,Buchungen!$B$7:$B$206,"&gt;"&amp;AS8,Buchungen!$G$7:$G$206,"Gebucht")=1,1,IF(COUNTIFS(Buchungen!$A$7:$A$206,"&lt;="&amp;AS8,Buchungen!$B$7:$B$206,"&gt;"&amp;AS8,Buchungen!$G$7:$G$206,"Anfrage")=1,2,IF(COUNTIFS(Buchungen!$A$7:$A$206,"&lt;="&amp;AS8,Buchungen!$B$7:$B$206,"&gt;"&amp;AS8,Buchungen!$G$7:$G$206,"Eigennutzung")=1,3,IF(COUNTIFS(Buchungen!$A$7:$A$206,"&lt;="&amp;AS8,Buchungen!$B$7:$B$206,"&gt;"&amp;AS8,Buchungen!$G$7:$G$206,"Gesperrt")=1,4,9)))))))</f>
        <v>0</v>
      </c>
      <c r="BZ8">
        <f>IF(AT8=0,-1,IF(COUNTIFS(Buchungen!$A$7:$A$206,"&lt;="&amp;AT8,Buchungen!$B$7:$B$206,"&gt;"&amp;AT8,Buchungen!$G$7:$G$206,"&lt;&gt;Storniert")=0,0,IF(COUNTIFS(Buchungen!$A$7:$A$206,"&lt;="&amp;AT8,Buchungen!$B$7:$B$206,"&gt;"&amp;AT8,Buchungen!$G$7:$G$206,"&lt;&gt;Storniert")&gt;1,9,IF(COUNTIFS(Buchungen!$A$7:$A$206,"&lt;="&amp;AT8,Buchungen!$B$7:$B$206,"&gt;"&amp;AT8,Buchungen!$G$7:$G$206,"Gebucht")=1,1,IF(COUNTIFS(Buchungen!$A$7:$A$206,"&lt;="&amp;AT8,Buchungen!$B$7:$B$206,"&gt;"&amp;AT8,Buchungen!$G$7:$G$206,"Anfrage")=1,2,IF(COUNTIFS(Buchungen!$A$7:$A$206,"&lt;="&amp;AT8,Buchungen!$B$7:$B$206,"&gt;"&amp;AT8,Buchungen!$G$7:$G$206,"Eigennutzung")=1,3,IF(COUNTIFS(Buchungen!$A$7:$A$206,"&lt;="&amp;AT8,Buchungen!$B$7:$B$206,"&gt;"&amp;AT8,Buchungen!$G$7:$G$206,"Gesperrt")=1,4,9)))))))</f>
        <v>0</v>
      </c>
      <c r="CA8">
        <f>IF(AU8=0,-1,IF(COUNTIFS(Buchungen!$A$7:$A$206,"&lt;="&amp;AU8,Buchungen!$B$7:$B$206,"&gt;"&amp;AU8,Buchungen!$G$7:$G$206,"&lt;&gt;Storniert")=0,0,IF(COUNTIFS(Buchungen!$A$7:$A$206,"&lt;="&amp;AU8,Buchungen!$B$7:$B$206,"&gt;"&amp;AU8,Buchungen!$G$7:$G$206,"&lt;&gt;Storniert")&gt;1,9,IF(COUNTIFS(Buchungen!$A$7:$A$206,"&lt;="&amp;AU8,Buchungen!$B$7:$B$206,"&gt;"&amp;AU8,Buchungen!$G$7:$G$206,"Gebucht")=1,1,IF(COUNTIFS(Buchungen!$A$7:$A$206,"&lt;="&amp;AU8,Buchungen!$B$7:$B$206,"&gt;"&amp;AU8,Buchungen!$G$7:$G$206,"Anfrage")=1,2,IF(COUNTIFS(Buchungen!$A$7:$A$206,"&lt;="&amp;AU8,Buchungen!$B$7:$B$206,"&gt;"&amp;AU8,Buchungen!$G$7:$G$206,"Eigennutzung")=1,3,IF(COUNTIFS(Buchungen!$A$7:$A$206,"&lt;="&amp;AU8,Buchungen!$B$7:$B$206,"&gt;"&amp;AU8,Buchungen!$G$7:$G$206,"Gesperrt")=1,4,9)))))))</f>
        <v>0</v>
      </c>
      <c r="CB8">
        <f>IF(AV8=0,-1,IF(COUNTIFS(Buchungen!$A$7:$A$206,"&lt;="&amp;AV8,Buchungen!$B$7:$B$206,"&gt;"&amp;AV8,Buchungen!$G$7:$G$206,"&lt;&gt;Storniert")=0,0,IF(COUNTIFS(Buchungen!$A$7:$A$206,"&lt;="&amp;AV8,Buchungen!$B$7:$B$206,"&gt;"&amp;AV8,Buchungen!$G$7:$G$206,"&lt;&gt;Storniert")&gt;1,9,IF(COUNTIFS(Buchungen!$A$7:$A$206,"&lt;="&amp;AV8,Buchungen!$B$7:$B$206,"&gt;"&amp;AV8,Buchungen!$G$7:$G$206,"Gebucht")=1,1,IF(COUNTIFS(Buchungen!$A$7:$A$206,"&lt;="&amp;AV8,Buchungen!$B$7:$B$206,"&gt;"&amp;AV8,Buchungen!$G$7:$G$206,"Anfrage")=1,2,IF(COUNTIFS(Buchungen!$A$7:$A$206,"&lt;="&amp;AV8,Buchungen!$B$7:$B$206,"&gt;"&amp;AV8,Buchungen!$G$7:$G$206,"Eigennutzung")=1,3,IF(COUNTIFS(Buchungen!$A$7:$A$206,"&lt;="&amp;AV8,Buchungen!$B$7:$B$206,"&gt;"&amp;AV8,Buchungen!$G$7:$G$206,"Gesperrt")=1,4,9)))))))</f>
        <v>0</v>
      </c>
      <c r="CC8">
        <f>IF(AW8=0,-1,IF(COUNTIFS(Buchungen!$A$7:$A$206,"&lt;="&amp;AW8,Buchungen!$B$7:$B$206,"&gt;"&amp;AW8,Buchungen!$G$7:$G$206,"&lt;&gt;Storniert")=0,0,IF(COUNTIFS(Buchungen!$A$7:$A$206,"&lt;="&amp;AW8,Buchungen!$B$7:$B$206,"&gt;"&amp;AW8,Buchungen!$G$7:$G$206,"&lt;&gt;Storniert")&gt;1,9,IF(COUNTIFS(Buchungen!$A$7:$A$206,"&lt;="&amp;AW8,Buchungen!$B$7:$B$206,"&gt;"&amp;AW8,Buchungen!$G$7:$G$206,"Gebucht")=1,1,IF(COUNTIFS(Buchungen!$A$7:$A$206,"&lt;="&amp;AW8,Buchungen!$B$7:$B$206,"&gt;"&amp;AW8,Buchungen!$G$7:$G$206,"Anfrage")=1,2,IF(COUNTIFS(Buchungen!$A$7:$A$206,"&lt;="&amp;AW8,Buchungen!$B$7:$B$206,"&gt;"&amp;AW8,Buchungen!$G$7:$G$206,"Eigennutzung")=1,3,IF(COUNTIFS(Buchungen!$A$7:$A$206,"&lt;="&amp;AW8,Buchungen!$B$7:$B$206,"&gt;"&amp;AW8,Buchungen!$G$7:$G$206,"Gesperrt")=1,4,9)))))))</f>
        <v>0</v>
      </c>
      <c r="CD8">
        <f>IF(AX8=0,-1,IF(COUNTIFS(Buchungen!$A$7:$A$206,"&lt;="&amp;AX8,Buchungen!$B$7:$B$206,"&gt;"&amp;AX8,Buchungen!$G$7:$G$206,"&lt;&gt;Storniert")=0,0,IF(COUNTIFS(Buchungen!$A$7:$A$206,"&lt;="&amp;AX8,Buchungen!$B$7:$B$206,"&gt;"&amp;AX8,Buchungen!$G$7:$G$206,"&lt;&gt;Storniert")&gt;1,9,IF(COUNTIFS(Buchungen!$A$7:$A$206,"&lt;="&amp;AX8,Buchungen!$B$7:$B$206,"&gt;"&amp;AX8,Buchungen!$G$7:$G$206,"Gebucht")=1,1,IF(COUNTIFS(Buchungen!$A$7:$A$206,"&lt;="&amp;AX8,Buchungen!$B$7:$B$206,"&gt;"&amp;AX8,Buchungen!$G$7:$G$206,"Anfrage")=1,2,IF(COUNTIFS(Buchungen!$A$7:$A$206,"&lt;="&amp;AX8,Buchungen!$B$7:$B$206,"&gt;"&amp;AX8,Buchungen!$G$7:$G$206,"Eigennutzung")=1,3,IF(COUNTIFS(Buchungen!$A$7:$A$206,"&lt;="&amp;AX8,Buchungen!$B$7:$B$206,"&gt;"&amp;AX8,Buchungen!$G$7:$G$206,"Gesperrt")=1,4,9)))))))</f>
        <v>0</v>
      </c>
      <c r="CE8">
        <f>IF(AY8=0,-1,IF(COUNTIFS(Buchungen!$A$7:$A$206,"&lt;="&amp;AY8,Buchungen!$B$7:$B$206,"&gt;"&amp;AY8,Buchungen!$G$7:$G$206,"&lt;&gt;Storniert")=0,0,IF(COUNTIFS(Buchungen!$A$7:$A$206,"&lt;="&amp;AY8,Buchungen!$B$7:$B$206,"&gt;"&amp;AY8,Buchungen!$G$7:$G$206,"&lt;&gt;Storniert")&gt;1,9,IF(COUNTIFS(Buchungen!$A$7:$A$206,"&lt;="&amp;AY8,Buchungen!$B$7:$B$206,"&gt;"&amp;AY8,Buchungen!$G$7:$G$206,"Gebucht")=1,1,IF(COUNTIFS(Buchungen!$A$7:$A$206,"&lt;="&amp;AY8,Buchungen!$B$7:$B$206,"&gt;"&amp;AY8,Buchungen!$G$7:$G$206,"Anfrage")=1,2,IF(COUNTIFS(Buchungen!$A$7:$A$206,"&lt;="&amp;AY8,Buchungen!$B$7:$B$206,"&gt;"&amp;AY8,Buchungen!$G$7:$G$206,"Eigennutzung")=1,3,IF(COUNTIFS(Buchungen!$A$7:$A$206,"&lt;="&amp;AY8,Buchungen!$B$7:$B$206,"&gt;"&amp;AY8,Buchungen!$G$7:$G$206,"Gesperrt")=1,4,9)))))))</f>
        <v>0</v>
      </c>
      <c r="CF8">
        <f>IF(AZ8=0,-1,IF(COUNTIFS(Buchungen!$A$7:$A$206,"&lt;="&amp;AZ8,Buchungen!$B$7:$B$206,"&gt;"&amp;AZ8,Buchungen!$G$7:$G$206,"&lt;&gt;Storniert")=0,0,IF(COUNTIFS(Buchungen!$A$7:$A$206,"&lt;="&amp;AZ8,Buchungen!$B$7:$B$206,"&gt;"&amp;AZ8,Buchungen!$G$7:$G$206,"&lt;&gt;Storniert")&gt;1,9,IF(COUNTIFS(Buchungen!$A$7:$A$206,"&lt;="&amp;AZ8,Buchungen!$B$7:$B$206,"&gt;"&amp;AZ8,Buchungen!$G$7:$G$206,"Gebucht")=1,1,IF(COUNTIFS(Buchungen!$A$7:$A$206,"&lt;="&amp;AZ8,Buchungen!$B$7:$B$206,"&gt;"&amp;AZ8,Buchungen!$G$7:$G$206,"Anfrage")=1,2,IF(COUNTIFS(Buchungen!$A$7:$A$206,"&lt;="&amp;AZ8,Buchungen!$B$7:$B$206,"&gt;"&amp;AZ8,Buchungen!$G$7:$G$206,"Eigennutzung")=1,3,IF(COUNTIFS(Buchungen!$A$7:$A$206,"&lt;="&amp;AZ8,Buchungen!$B$7:$B$206,"&gt;"&amp;AZ8,Buchungen!$G$7:$G$206,"Gesperrt")=1,4,9)))))))</f>
        <v>0</v>
      </c>
      <c r="CG8">
        <f>IF(BA8=0,-1,IF(COUNTIFS(Buchungen!$A$7:$A$206,"&lt;="&amp;BA8,Buchungen!$B$7:$B$206,"&gt;"&amp;BA8,Buchungen!$G$7:$G$206,"&lt;&gt;Storniert")=0,0,IF(COUNTIFS(Buchungen!$A$7:$A$206,"&lt;="&amp;BA8,Buchungen!$B$7:$B$206,"&gt;"&amp;BA8,Buchungen!$G$7:$G$206,"&lt;&gt;Storniert")&gt;1,9,IF(COUNTIFS(Buchungen!$A$7:$A$206,"&lt;="&amp;BA8,Buchungen!$B$7:$B$206,"&gt;"&amp;BA8,Buchungen!$G$7:$G$206,"Gebucht")=1,1,IF(COUNTIFS(Buchungen!$A$7:$A$206,"&lt;="&amp;BA8,Buchungen!$B$7:$B$206,"&gt;"&amp;BA8,Buchungen!$G$7:$G$206,"Anfrage")=1,2,IF(COUNTIFS(Buchungen!$A$7:$A$206,"&lt;="&amp;BA8,Buchungen!$B$7:$B$206,"&gt;"&amp;BA8,Buchungen!$G$7:$G$206,"Eigennutzung")=1,3,IF(COUNTIFS(Buchungen!$A$7:$A$206,"&lt;="&amp;BA8,Buchungen!$B$7:$B$206,"&gt;"&amp;BA8,Buchungen!$G$7:$G$206,"Gesperrt")=1,4,9)))))))</f>
        <v>0</v>
      </c>
      <c r="CH8">
        <f>IF(BB8=0,-1,IF(COUNTIFS(Buchungen!$A$7:$A$206,"&lt;="&amp;BB8,Buchungen!$B$7:$B$206,"&gt;"&amp;BB8,Buchungen!$G$7:$G$206,"&lt;&gt;Storniert")=0,0,IF(COUNTIFS(Buchungen!$A$7:$A$206,"&lt;="&amp;BB8,Buchungen!$B$7:$B$206,"&gt;"&amp;BB8,Buchungen!$G$7:$G$206,"&lt;&gt;Storniert")&gt;1,9,IF(COUNTIFS(Buchungen!$A$7:$A$206,"&lt;="&amp;BB8,Buchungen!$B$7:$B$206,"&gt;"&amp;BB8,Buchungen!$G$7:$G$206,"Gebucht")=1,1,IF(COUNTIFS(Buchungen!$A$7:$A$206,"&lt;="&amp;BB8,Buchungen!$B$7:$B$206,"&gt;"&amp;BB8,Buchungen!$G$7:$G$206,"Anfrage")=1,2,IF(COUNTIFS(Buchungen!$A$7:$A$206,"&lt;="&amp;BB8,Buchungen!$B$7:$B$206,"&gt;"&amp;BB8,Buchungen!$G$7:$G$206,"Eigennutzung")=1,3,IF(COUNTIFS(Buchungen!$A$7:$A$206,"&lt;="&amp;BB8,Buchungen!$B$7:$B$206,"&gt;"&amp;BB8,Buchungen!$G$7:$G$206,"Gesperrt")=1,4,9)))))))</f>
        <v>0</v>
      </c>
      <c r="CI8">
        <f>IF(BC8=0,-1,IF(COUNTIFS(Buchungen!$A$7:$A$206,"&lt;="&amp;BC8,Buchungen!$B$7:$B$206,"&gt;"&amp;BC8,Buchungen!$G$7:$G$206,"&lt;&gt;Storniert")=0,0,IF(COUNTIFS(Buchungen!$A$7:$A$206,"&lt;="&amp;BC8,Buchungen!$B$7:$B$206,"&gt;"&amp;BC8,Buchungen!$G$7:$G$206,"&lt;&gt;Storniert")&gt;1,9,IF(COUNTIFS(Buchungen!$A$7:$A$206,"&lt;="&amp;BC8,Buchungen!$B$7:$B$206,"&gt;"&amp;BC8,Buchungen!$G$7:$G$206,"Gebucht")=1,1,IF(COUNTIFS(Buchungen!$A$7:$A$206,"&lt;="&amp;BC8,Buchungen!$B$7:$B$206,"&gt;"&amp;BC8,Buchungen!$G$7:$G$206,"Anfrage")=1,2,IF(COUNTIFS(Buchungen!$A$7:$A$206,"&lt;="&amp;BC8,Buchungen!$B$7:$B$206,"&gt;"&amp;BC8,Buchungen!$G$7:$G$206,"Eigennutzung")=1,3,IF(COUNTIFS(Buchungen!$A$7:$A$206,"&lt;="&amp;BC8,Buchungen!$B$7:$B$206,"&gt;"&amp;BC8,Buchungen!$G$7:$G$206,"Gesperrt")=1,4,9)))))))</f>
        <v>0</v>
      </c>
      <c r="CJ8">
        <f>IF(BD8=0,-1,IF(COUNTIFS(Buchungen!$A$7:$A$206,"&lt;="&amp;BD8,Buchungen!$B$7:$B$206,"&gt;"&amp;BD8,Buchungen!$G$7:$G$206,"&lt;&gt;Storniert")=0,0,IF(COUNTIFS(Buchungen!$A$7:$A$206,"&lt;="&amp;BD8,Buchungen!$B$7:$B$206,"&gt;"&amp;BD8,Buchungen!$G$7:$G$206,"&lt;&gt;Storniert")&gt;1,9,IF(COUNTIFS(Buchungen!$A$7:$A$206,"&lt;="&amp;BD8,Buchungen!$B$7:$B$206,"&gt;"&amp;BD8,Buchungen!$G$7:$G$206,"Gebucht")=1,1,IF(COUNTIFS(Buchungen!$A$7:$A$206,"&lt;="&amp;BD8,Buchungen!$B$7:$B$206,"&gt;"&amp;BD8,Buchungen!$G$7:$G$206,"Anfrage")=1,2,IF(COUNTIFS(Buchungen!$A$7:$A$206,"&lt;="&amp;BD8,Buchungen!$B$7:$B$206,"&gt;"&amp;BD8,Buchungen!$G$7:$G$206,"Eigennutzung")=1,3,IF(COUNTIFS(Buchungen!$A$7:$A$206,"&lt;="&amp;BD8,Buchungen!$B$7:$B$206,"&gt;"&amp;BD8,Buchungen!$G$7:$G$206,"Gesperrt")=1,4,9)))))))</f>
        <v>0</v>
      </c>
      <c r="CK8">
        <f>IF(BE8=0,-1,IF(COUNTIFS(Buchungen!$A$7:$A$206,"&lt;="&amp;BE8,Buchungen!$B$7:$B$206,"&gt;"&amp;BE8,Buchungen!$G$7:$G$206,"&lt;&gt;Storniert")=0,0,IF(COUNTIFS(Buchungen!$A$7:$A$206,"&lt;="&amp;BE8,Buchungen!$B$7:$B$206,"&gt;"&amp;BE8,Buchungen!$G$7:$G$206,"&lt;&gt;Storniert")&gt;1,9,IF(COUNTIFS(Buchungen!$A$7:$A$206,"&lt;="&amp;BE8,Buchungen!$B$7:$B$206,"&gt;"&amp;BE8,Buchungen!$G$7:$G$206,"Gebucht")=1,1,IF(COUNTIFS(Buchungen!$A$7:$A$206,"&lt;="&amp;BE8,Buchungen!$B$7:$B$206,"&gt;"&amp;BE8,Buchungen!$G$7:$G$206,"Anfrage")=1,2,IF(COUNTIFS(Buchungen!$A$7:$A$206,"&lt;="&amp;BE8,Buchungen!$B$7:$B$206,"&gt;"&amp;BE8,Buchungen!$G$7:$G$206,"Eigennutzung")=1,3,IF(COUNTIFS(Buchungen!$A$7:$A$206,"&lt;="&amp;BE8,Buchungen!$B$7:$B$206,"&gt;"&amp;BE8,Buchungen!$G$7:$G$206,"Gesperrt")=1,4,9)))))))</f>
        <v>0</v>
      </c>
      <c r="CL8">
        <f>IF(BF8=0,-1,IF(COUNTIFS(Buchungen!$A$7:$A$206,"&lt;="&amp;BF8,Buchungen!$B$7:$B$206,"&gt;"&amp;BF8,Buchungen!$G$7:$G$206,"&lt;&gt;Storniert")=0,0,IF(COUNTIFS(Buchungen!$A$7:$A$206,"&lt;="&amp;BF8,Buchungen!$B$7:$B$206,"&gt;"&amp;BF8,Buchungen!$G$7:$G$206,"&lt;&gt;Storniert")&gt;1,9,IF(COUNTIFS(Buchungen!$A$7:$A$206,"&lt;="&amp;BF8,Buchungen!$B$7:$B$206,"&gt;"&amp;BF8,Buchungen!$G$7:$G$206,"Gebucht")=1,1,IF(COUNTIFS(Buchungen!$A$7:$A$206,"&lt;="&amp;BF8,Buchungen!$B$7:$B$206,"&gt;"&amp;BF8,Buchungen!$G$7:$G$206,"Anfrage")=1,2,IF(COUNTIFS(Buchungen!$A$7:$A$206,"&lt;="&amp;BF8,Buchungen!$B$7:$B$206,"&gt;"&amp;BF8,Buchungen!$G$7:$G$206,"Eigennutzung")=1,3,IF(COUNTIFS(Buchungen!$A$7:$A$206,"&lt;="&amp;BF8,Buchungen!$B$7:$B$206,"&gt;"&amp;BF8,Buchungen!$G$7:$G$206,"Gesperrt")=1,4,9)))))))</f>
        <v>0</v>
      </c>
      <c r="CM8">
        <f>IF(BG8=0,-1,IF(COUNTIFS(Buchungen!$A$7:$A$206,"&lt;="&amp;BG8,Buchungen!$B$7:$B$206,"&gt;"&amp;BG8,Buchungen!$G$7:$G$206,"&lt;&gt;Storniert")=0,0,IF(COUNTIFS(Buchungen!$A$7:$A$206,"&lt;="&amp;BG8,Buchungen!$B$7:$B$206,"&gt;"&amp;BG8,Buchungen!$G$7:$G$206,"&lt;&gt;Storniert")&gt;1,9,IF(COUNTIFS(Buchungen!$A$7:$A$206,"&lt;="&amp;BG8,Buchungen!$B$7:$B$206,"&gt;"&amp;BG8,Buchungen!$G$7:$G$206,"Gebucht")=1,1,IF(COUNTIFS(Buchungen!$A$7:$A$206,"&lt;="&amp;BG8,Buchungen!$B$7:$B$206,"&gt;"&amp;BG8,Buchungen!$G$7:$G$206,"Anfrage")=1,2,IF(COUNTIFS(Buchungen!$A$7:$A$206,"&lt;="&amp;BG8,Buchungen!$B$7:$B$206,"&gt;"&amp;BG8,Buchungen!$G$7:$G$206,"Eigennutzung")=1,3,IF(COUNTIFS(Buchungen!$A$7:$A$206,"&lt;="&amp;BG8,Buchungen!$B$7:$B$206,"&gt;"&amp;BG8,Buchungen!$G$7:$G$206,"Gesperrt")=1,4,9)))))))</f>
        <v>0</v>
      </c>
      <c r="CN8">
        <f>IF(BH8=0,-1,IF(COUNTIFS(Buchungen!$A$7:$A$206,"&lt;="&amp;BH8,Buchungen!$B$7:$B$206,"&gt;"&amp;BH8,Buchungen!$G$7:$G$206,"&lt;&gt;Storniert")=0,0,IF(COUNTIFS(Buchungen!$A$7:$A$206,"&lt;="&amp;BH8,Buchungen!$B$7:$B$206,"&gt;"&amp;BH8,Buchungen!$G$7:$G$206,"&lt;&gt;Storniert")&gt;1,9,IF(COUNTIFS(Buchungen!$A$7:$A$206,"&lt;="&amp;BH8,Buchungen!$B$7:$B$206,"&gt;"&amp;BH8,Buchungen!$G$7:$G$206,"Gebucht")=1,1,IF(COUNTIFS(Buchungen!$A$7:$A$206,"&lt;="&amp;BH8,Buchungen!$B$7:$B$206,"&gt;"&amp;BH8,Buchungen!$G$7:$G$206,"Anfrage")=1,2,IF(COUNTIFS(Buchungen!$A$7:$A$206,"&lt;="&amp;BH8,Buchungen!$B$7:$B$206,"&gt;"&amp;BH8,Buchungen!$G$7:$G$206,"Eigennutzung")=1,3,IF(COUNTIFS(Buchungen!$A$7:$A$206,"&lt;="&amp;BH8,Buchungen!$B$7:$B$206,"&gt;"&amp;BH8,Buchungen!$G$7:$G$206,"Gesperrt")=1,4,9)))))))</f>
        <v>0</v>
      </c>
      <c r="CO8">
        <f>IF(BI8=0,-1,IF(COUNTIFS(Buchungen!$A$7:$A$206,"&lt;="&amp;BI8,Buchungen!$B$7:$B$206,"&gt;"&amp;BI8,Buchungen!$G$7:$G$206,"&lt;&gt;Storniert")=0,0,IF(COUNTIFS(Buchungen!$A$7:$A$206,"&lt;="&amp;BI8,Buchungen!$B$7:$B$206,"&gt;"&amp;BI8,Buchungen!$G$7:$G$206,"&lt;&gt;Storniert")&gt;1,9,IF(COUNTIFS(Buchungen!$A$7:$A$206,"&lt;="&amp;BI8,Buchungen!$B$7:$B$206,"&gt;"&amp;BI8,Buchungen!$G$7:$G$206,"Gebucht")=1,1,IF(COUNTIFS(Buchungen!$A$7:$A$206,"&lt;="&amp;BI8,Buchungen!$B$7:$B$206,"&gt;"&amp;BI8,Buchungen!$G$7:$G$206,"Anfrage")=1,2,IF(COUNTIFS(Buchungen!$A$7:$A$206,"&lt;="&amp;BI8,Buchungen!$B$7:$B$206,"&gt;"&amp;BI8,Buchungen!$G$7:$G$206,"Eigennutzung")=1,3,IF(COUNTIFS(Buchungen!$A$7:$A$206,"&lt;="&amp;BI8,Buchungen!$B$7:$B$206,"&gt;"&amp;BI8,Buchungen!$G$7:$G$206,"Gesperrt")=1,4,9)))))))</f>
        <v>0</v>
      </c>
      <c r="CP8">
        <f>IF(BJ8=0,-1,IF(COUNTIFS(Buchungen!$A$7:$A$206,"&lt;="&amp;BJ8,Buchungen!$B$7:$B$206,"&gt;"&amp;BJ8,Buchungen!$G$7:$G$206,"&lt;&gt;Storniert")=0,0,IF(COUNTIFS(Buchungen!$A$7:$A$206,"&lt;="&amp;BJ8,Buchungen!$B$7:$B$206,"&gt;"&amp;BJ8,Buchungen!$G$7:$G$206,"&lt;&gt;Storniert")&gt;1,9,IF(COUNTIFS(Buchungen!$A$7:$A$206,"&lt;="&amp;BJ8,Buchungen!$B$7:$B$206,"&gt;"&amp;BJ8,Buchungen!$G$7:$G$206,"Gebucht")=1,1,IF(COUNTIFS(Buchungen!$A$7:$A$206,"&lt;="&amp;BJ8,Buchungen!$B$7:$B$206,"&gt;"&amp;BJ8,Buchungen!$G$7:$G$206,"Anfrage")=1,2,IF(COUNTIFS(Buchungen!$A$7:$A$206,"&lt;="&amp;BJ8,Buchungen!$B$7:$B$206,"&gt;"&amp;BJ8,Buchungen!$G$7:$G$206,"Eigennutzung")=1,3,IF(COUNTIFS(Buchungen!$A$7:$A$206,"&lt;="&amp;BJ8,Buchungen!$B$7:$B$206,"&gt;"&amp;BJ8,Buchungen!$G$7:$G$206,"Gesperrt")=1,4,9)))))))</f>
        <v>0</v>
      </c>
      <c r="CQ8">
        <f>IF(BK8=0,-1,IF(COUNTIFS(Buchungen!$A$7:$A$206,"&lt;="&amp;BK8,Buchungen!$B$7:$B$206,"&gt;"&amp;BK8,Buchungen!$G$7:$G$206,"&lt;&gt;Storniert")=0,0,IF(COUNTIFS(Buchungen!$A$7:$A$206,"&lt;="&amp;BK8,Buchungen!$B$7:$B$206,"&gt;"&amp;BK8,Buchungen!$G$7:$G$206,"&lt;&gt;Storniert")&gt;1,9,IF(COUNTIFS(Buchungen!$A$7:$A$206,"&lt;="&amp;BK8,Buchungen!$B$7:$B$206,"&gt;"&amp;BK8,Buchungen!$G$7:$G$206,"Gebucht")=1,1,IF(COUNTIFS(Buchungen!$A$7:$A$206,"&lt;="&amp;BK8,Buchungen!$B$7:$B$206,"&gt;"&amp;BK8,Buchungen!$G$7:$G$206,"Anfrage")=1,2,IF(COUNTIFS(Buchungen!$A$7:$A$206,"&lt;="&amp;BK8,Buchungen!$B$7:$B$206,"&gt;"&amp;BK8,Buchungen!$G$7:$G$206,"Eigennutzung")=1,3,IF(COUNTIFS(Buchungen!$A$7:$A$206,"&lt;="&amp;BK8,Buchungen!$B$7:$B$206,"&gt;"&amp;BK8,Buchungen!$G$7:$G$206,"Gesperrt")=1,4,9)))))))</f>
        <v>0</v>
      </c>
      <c r="CR8">
        <f>IF(BL8=0,-1,IF(COUNTIFS(Buchungen!$A$7:$A$206,"&lt;="&amp;BL8,Buchungen!$B$7:$B$206,"&gt;"&amp;BL8,Buchungen!$G$7:$G$206,"&lt;&gt;Storniert")=0,0,IF(COUNTIFS(Buchungen!$A$7:$A$206,"&lt;="&amp;BL8,Buchungen!$B$7:$B$206,"&gt;"&amp;BL8,Buchungen!$G$7:$G$206,"&lt;&gt;Storniert")&gt;1,9,IF(COUNTIFS(Buchungen!$A$7:$A$206,"&lt;="&amp;BL8,Buchungen!$B$7:$B$206,"&gt;"&amp;BL8,Buchungen!$G$7:$G$206,"Gebucht")=1,1,IF(COUNTIFS(Buchungen!$A$7:$A$206,"&lt;="&amp;BL8,Buchungen!$B$7:$B$206,"&gt;"&amp;BL8,Buchungen!$G$7:$G$206,"Anfrage")=1,2,IF(COUNTIFS(Buchungen!$A$7:$A$206,"&lt;="&amp;BL8,Buchungen!$B$7:$B$206,"&gt;"&amp;BL8,Buchungen!$G$7:$G$206,"Eigennutzung")=1,3,IF(COUNTIFS(Buchungen!$A$7:$A$206,"&lt;="&amp;BL8,Buchungen!$B$7:$B$206,"&gt;"&amp;BL8,Buchungen!$G$7:$G$206,"Gesperrt")=1,4,9)))))))</f>
        <v>0</v>
      </c>
    </row>
    <row r="9" spans="1:96" ht="20.100000000000001" customHeight="1" x14ac:dyDescent="0.25">
      <c r="A9" s="16" t="s">
        <v>35</v>
      </c>
      <c r="B9" s="17" t="str">
        <f>IF(AH9=0,"",IF(AND(COUNTIFS(Buchungen!$A$7:$A$206,AH9,Buchungen!$G$7:$G$206,"&lt;&gt;Storniert")&gt;0,COUNTIFS(Buchungen!$B$7:$B$206,AH9,Buchungen!$G$7:$G$206,"&lt;&gt;Storniert")&gt;0),"W",IF(COUNTIFS(Buchungen!$A$7:$A$206,AH9,Buchungen!$G$7:$G$206,"&lt;&gt;Storniert")&gt;0,"An",IF(COUNTIFS(Buchungen!$B$7:$B$206,AH9,Buchungen!$G$7:$G$206,"&lt;&gt;Storniert")&gt;0,"Ab",""))))</f>
        <v/>
      </c>
      <c r="C9" s="17" t="str">
        <f>IF(AI9=0,"",IF(AND(COUNTIFS(Buchungen!$A$7:$A$206,AI9,Buchungen!$G$7:$G$206,"&lt;&gt;Storniert")&gt;0,COUNTIFS(Buchungen!$B$7:$B$206,AI9,Buchungen!$G$7:$G$206,"&lt;&gt;Storniert")&gt;0),"W",IF(COUNTIFS(Buchungen!$A$7:$A$206,AI9,Buchungen!$G$7:$G$206,"&lt;&gt;Storniert")&gt;0,"An",IF(COUNTIFS(Buchungen!$B$7:$B$206,AI9,Buchungen!$G$7:$G$206,"&lt;&gt;Storniert")&gt;0,"Ab",""))))</f>
        <v/>
      </c>
      <c r="D9" s="17" t="str">
        <f>IF(AJ9=0,"",IF(AND(COUNTIFS(Buchungen!$A$7:$A$206,AJ9,Buchungen!$G$7:$G$206,"&lt;&gt;Storniert")&gt;0,COUNTIFS(Buchungen!$B$7:$B$206,AJ9,Buchungen!$G$7:$G$206,"&lt;&gt;Storniert")&gt;0),"W",IF(COUNTIFS(Buchungen!$A$7:$A$206,AJ9,Buchungen!$G$7:$G$206,"&lt;&gt;Storniert")&gt;0,"An",IF(COUNTIFS(Buchungen!$B$7:$B$206,AJ9,Buchungen!$G$7:$G$206,"&lt;&gt;Storniert")&gt;0,"Ab",""))))</f>
        <v/>
      </c>
      <c r="E9" s="17" t="str">
        <f>IF(AK9=0,"",IF(AND(COUNTIFS(Buchungen!$A$7:$A$206,AK9,Buchungen!$G$7:$G$206,"&lt;&gt;Storniert")&gt;0,COUNTIFS(Buchungen!$B$7:$B$206,AK9,Buchungen!$G$7:$G$206,"&lt;&gt;Storniert")&gt;0),"W",IF(COUNTIFS(Buchungen!$A$7:$A$206,AK9,Buchungen!$G$7:$G$206,"&lt;&gt;Storniert")&gt;0,"An",IF(COUNTIFS(Buchungen!$B$7:$B$206,AK9,Buchungen!$G$7:$G$206,"&lt;&gt;Storniert")&gt;0,"Ab",""))))</f>
        <v/>
      </c>
      <c r="F9" s="17" t="str">
        <f>IF(AL9=0,"",IF(AND(COUNTIFS(Buchungen!$A$7:$A$206,AL9,Buchungen!$G$7:$G$206,"&lt;&gt;Storniert")&gt;0,COUNTIFS(Buchungen!$B$7:$B$206,AL9,Buchungen!$G$7:$G$206,"&lt;&gt;Storniert")&gt;0),"W",IF(COUNTIFS(Buchungen!$A$7:$A$206,AL9,Buchungen!$G$7:$G$206,"&lt;&gt;Storniert")&gt;0,"An",IF(COUNTIFS(Buchungen!$B$7:$B$206,AL9,Buchungen!$G$7:$G$206,"&lt;&gt;Storniert")&gt;0,"Ab",""))))</f>
        <v/>
      </c>
      <c r="G9" s="17" t="str">
        <f>IF(AM9=0,"",IF(AND(COUNTIFS(Buchungen!$A$7:$A$206,AM9,Buchungen!$G$7:$G$206,"&lt;&gt;Storniert")&gt;0,COUNTIFS(Buchungen!$B$7:$B$206,AM9,Buchungen!$G$7:$G$206,"&lt;&gt;Storniert")&gt;0),"W",IF(COUNTIFS(Buchungen!$A$7:$A$206,AM9,Buchungen!$G$7:$G$206,"&lt;&gt;Storniert")&gt;0,"An",IF(COUNTIFS(Buchungen!$B$7:$B$206,AM9,Buchungen!$G$7:$G$206,"&lt;&gt;Storniert")&gt;0,"Ab",""))))</f>
        <v/>
      </c>
      <c r="H9" s="17" t="str">
        <f>IF(AN9=0,"",IF(AND(COUNTIFS(Buchungen!$A$7:$A$206,AN9,Buchungen!$G$7:$G$206,"&lt;&gt;Storniert")&gt;0,COUNTIFS(Buchungen!$B$7:$B$206,AN9,Buchungen!$G$7:$G$206,"&lt;&gt;Storniert")&gt;0),"W",IF(COUNTIFS(Buchungen!$A$7:$A$206,AN9,Buchungen!$G$7:$G$206,"&lt;&gt;Storniert")&gt;0,"An",IF(COUNTIFS(Buchungen!$B$7:$B$206,AN9,Buchungen!$G$7:$G$206,"&lt;&gt;Storniert")&gt;0,"Ab",""))))</f>
        <v/>
      </c>
      <c r="I9" s="17" t="str">
        <f>IF(AO9=0,"",IF(AND(COUNTIFS(Buchungen!$A$7:$A$206,AO9,Buchungen!$G$7:$G$206,"&lt;&gt;Storniert")&gt;0,COUNTIFS(Buchungen!$B$7:$B$206,AO9,Buchungen!$G$7:$G$206,"&lt;&gt;Storniert")&gt;0),"W",IF(COUNTIFS(Buchungen!$A$7:$A$206,AO9,Buchungen!$G$7:$G$206,"&lt;&gt;Storniert")&gt;0,"An",IF(COUNTIFS(Buchungen!$B$7:$B$206,AO9,Buchungen!$G$7:$G$206,"&lt;&gt;Storniert")&gt;0,"Ab",""))))</f>
        <v/>
      </c>
      <c r="J9" s="17" t="str">
        <f>IF(AP9=0,"",IF(AND(COUNTIFS(Buchungen!$A$7:$A$206,AP9,Buchungen!$G$7:$G$206,"&lt;&gt;Storniert")&gt;0,COUNTIFS(Buchungen!$B$7:$B$206,AP9,Buchungen!$G$7:$G$206,"&lt;&gt;Storniert")&gt;0),"W",IF(COUNTIFS(Buchungen!$A$7:$A$206,AP9,Buchungen!$G$7:$G$206,"&lt;&gt;Storniert")&gt;0,"An",IF(COUNTIFS(Buchungen!$B$7:$B$206,AP9,Buchungen!$G$7:$G$206,"&lt;&gt;Storniert")&gt;0,"Ab",""))))</f>
        <v/>
      </c>
      <c r="K9" s="17" t="str">
        <f>IF(AQ9=0,"",IF(AND(COUNTIFS(Buchungen!$A$7:$A$206,AQ9,Buchungen!$G$7:$G$206,"&lt;&gt;Storniert")&gt;0,COUNTIFS(Buchungen!$B$7:$B$206,AQ9,Buchungen!$G$7:$G$206,"&lt;&gt;Storniert")&gt;0),"W",IF(COUNTIFS(Buchungen!$A$7:$A$206,AQ9,Buchungen!$G$7:$G$206,"&lt;&gt;Storniert")&gt;0,"An",IF(COUNTIFS(Buchungen!$B$7:$B$206,AQ9,Buchungen!$G$7:$G$206,"&lt;&gt;Storniert")&gt;0,"Ab",""))))</f>
        <v/>
      </c>
      <c r="L9" s="17" t="str">
        <f>IF(AR9=0,"",IF(AND(COUNTIFS(Buchungen!$A$7:$A$206,AR9,Buchungen!$G$7:$G$206,"&lt;&gt;Storniert")&gt;0,COUNTIFS(Buchungen!$B$7:$B$206,AR9,Buchungen!$G$7:$G$206,"&lt;&gt;Storniert")&gt;0),"W",IF(COUNTIFS(Buchungen!$A$7:$A$206,AR9,Buchungen!$G$7:$G$206,"&lt;&gt;Storniert")&gt;0,"An",IF(COUNTIFS(Buchungen!$B$7:$B$206,AR9,Buchungen!$G$7:$G$206,"&lt;&gt;Storniert")&gt;0,"Ab",""))))</f>
        <v/>
      </c>
      <c r="M9" s="17" t="str">
        <f>IF(AS9=0,"",IF(AND(COUNTIFS(Buchungen!$A$7:$A$206,AS9,Buchungen!$G$7:$G$206,"&lt;&gt;Storniert")&gt;0,COUNTIFS(Buchungen!$B$7:$B$206,AS9,Buchungen!$G$7:$G$206,"&lt;&gt;Storniert")&gt;0),"W",IF(COUNTIFS(Buchungen!$A$7:$A$206,AS9,Buchungen!$G$7:$G$206,"&lt;&gt;Storniert")&gt;0,"An",IF(COUNTIFS(Buchungen!$B$7:$B$206,AS9,Buchungen!$G$7:$G$206,"&lt;&gt;Storniert")&gt;0,"Ab",""))))</f>
        <v/>
      </c>
      <c r="N9" s="17" t="str">
        <f>IF(AT9=0,"",IF(AND(COUNTIFS(Buchungen!$A$7:$A$206,AT9,Buchungen!$G$7:$G$206,"&lt;&gt;Storniert")&gt;0,COUNTIFS(Buchungen!$B$7:$B$206,AT9,Buchungen!$G$7:$G$206,"&lt;&gt;Storniert")&gt;0),"W",IF(COUNTIFS(Buchungen!$A$7:$A$206,AT9,Buchungen!$G$7:$G$206,"&lt;&gt;Storniert")&gt;0,"An",IF(COUNTIFS(Buchungen!$B$7:$B$206,AT9,Buchungen!$G$7:$G$206,"&lt;&gt;Storniert")&gt;0,"Ab",""))))</f>
        <v/>
      </c>
      <c r="O9" s="17" t="str">
        <f>IF(AU9=0,"",IF(AND(COUNTIFS(Buchungen!$A$7:$A$206,AU9,Buchungen!$G$7:$G$206,"&lt;&gt;Storniert")&gt;0,COUNTIFS(Buchungen!$B$7:$B$206,AU9,Buchungen!$G$7:$G$206,"&lt;&gt;Storniert")&gt;0),"W",IF(COUNTIFS(Buchungen!$A$7:$A$206,AU9,Buchungen!$G$7:$G$206,"&lt;&gt;Storniert")&gt;0,"An",IF(COUNTIFS(Buchungen!$B$7:$B$206,AU9,Buchungen!$G$7:$G$206,"&lt;&gt;Storniert")&gt;0,"Ab",""))))</f>
        <v/>
      </c>
      <c r="P9" s="17" t="str">
        <f>IF(AV9=0,"",IF(AND(COUNTIFS(Buchungen!$A$7:$A$206,AV9,Buchungen!$G$7:$G$206,"&lt;&gt;Storniert")&gt;0,COUNTIFS(Buchungen!$B$7:$B$206,AV9,Buchungen!$G$7:$G$206,"&lt;&gt;Storniert")&gt;0),"W",IF(COUNTIFS(Buchungen!$A$7:$A$206,AV9,Buchungen!$G$7:$G$206,"&lt;&gt;Storniert")&gt;0,"An",IF(COUNTIFS(Buchungen!$B$7:$B$206,AV9,Buchungen!$G$7:$G$206,"&lt;&gt;Storniert")&gt;0,"Ab",""))))</f>
        <v/>
      </c>
      <c r="Q9" s="17" t="str">
        <f>IF(AW9=0,"",IF(AND(COUNTIFS(Buchungen!$A$7:$A$206,AW9,Buchungen!$G$7:$G$206,"&lt;&gt;Storniert")&gt;0,COUNTIFS(Buchungen!$B$7:$B$206,AW9,Buchungen!$G$7:$G$206,"&lt;&gt;Storniert")&gt;0),"W",IF(COUNTIFS(Buchungen!$A$7:$A$206,AW9,Buchungen!$G$7:$G$206,"&lt;&gt;Storniert")&gt;0,"An",IF(COUNTIFS(Buchungen!$B$7:$B$206,AW9,Buchungen!$G$7:$G$206,"&lt;&gt;Storniert")&gt;0,"Ab",""))))</f>
        <v/>
      </c>
      <c r="R9" s="17" t="str">
        <f>IF(AX9=0,"",IF(AND(COUNTIFS(Buchungen!$A$7:$A$206,AX9,Buchungen!$G$7:$G$206,"&lt;&gt;Storniert")&gt;0,COUNTIFS(Buchungen!$B$7:$B$206,AX9,Buchungen!$G$7:$G$206,"&lt;&gt;Storniert")&gt;0),"W",IF(COUNTIFS(Buchungen!$A$7:$A$206,AX9,Buchungen!$G$7:$G$206,"&lt;&gt;Storniert")&gt;0,"An",IF(COUNTIFS(Buchungen!$B$7:$B$206,AX9,Buchungen!$G$7:$G$206,"&lt;&gt;Storniert")&gt;0,"Ab",""))))</f>
        <v/>
      </c>
      <c r="S9" s="17" t="str">
        <f>IF(AY9=0,"",IF(AND(COUNTIFS(Buchungen!$A$7:$A$206,AY9,Buchungen!$G$7:$G$206,"&lt;&gt;Storniert")&gt;0,COUNTIFS(Buchungen!$B$7:$B$206,AY9,Buchungen!$G$7:$G$206,"&lt;&gt;Storniert")&gt;0),"W",IF(COUNTIFS(Buchungen!$A$7:$A$206,AY9,Buchungen!$G$7:$G$206,"&lt;&gt;Storniert")&gt;0,"An",IF(COUNTIFS(Buchungen!$B$7:$B$206,AY9,Buchungen!$G$7:$G$206,"&lt;&gt;Storniert")&gt;0,"Ab",""))))</f>
        <v/>
      </c>
      <c r="T9" s="17" t="str">
        <f>IF(AZ9=0,"",IF(AND(COUNTIFS(Buchungen!$A$7:$A$206,AZ9,Buchungen!$G$7:$G$206,"&lt;&gt;Storniert")&gt;0,COUNTIFS(Buchungen!$B$7:$B$206,AZ9,Buchungen!$G$7:$G$206,"&lt;&gt;Storniert")&gt;0),"W",IF(COUNTIFS(Buchungen!$A$7:$A$206,AZ9,Buchungen!$G$7:$G$206,"&lt;&gt;Storniert")&gt;0,"An",IF(COUNTIFS(Buchungen!$B$7:$B$206,AZ9,Buchungen!$G$7:$G$206,"&lt;&gt;Storniert")&gt;0,"Ab",""))))</f>
        <v/>
      </c>
      <c r="U9" s="17" t="str">
        <f>IF(BA9=0,"",IF(AND(COUNTIFS(Buchungen!$A$7:$A$206,BA9,Buchungen!$G$7:$G$206,"&lt;&gt;Storniert")&gt;0,COUNTIFS(Buchungen!$B$7:$B$206,BA9,Buchungen!$G$7:$G$206,"&lt;&gt;Storniert")&gt;0),"W",IF(COUNTIFS(Buchungen!$A$7:$A$206,BA9,Buchungen!$G$7:$G$206,"&lt;&gt;Storniert")&gt;0,"An",IF(COUNTIFS(Buchungen!$B$7:$B$206,BA9,Buchungen!$G$7:$G$206,"&lt;&gt;Storniert")&gt;0,"Ab",""))))</f>
        <v/>
      </c>
      <c r="V9" s="17" t="str">
        <f>IF(BB9=0,"",IF(AND(COUNTIFS(Buchungen!$A$7:$A$206,BB9,Buchungen!$G$7:$G$206,"&lt;&gt;Storniert")&gt;0,COUNTIFS(Buchungen!$B$7:$B$206,BB9,Buchungen!$G$7:$G$206,"&lt;&gt;Storniert")&gt;0),"W",IF(COUNTIFS(Buchungen!$A$7:$A$206,BB9,Buchungen!$G$7:$G$206,"&lt;&gt;Storniert")&gt;0,"An",IF(COUNTIFS(Buchungen!$B$7:$B$206,BB9,Buchungen!$G$7:$G$206,"&lt;&gt;Storniert")&gt;0,"Ab",""))))</f>
        <v/>
      </c>
      <c r="W9" s="17" t="str">
        <f>IF(BC9=0,"",IF(AND(COUNTIFS(Buchungen!$A$7:$A$206,BC9,Buchungen!$G$7:$G$206,"&lt;&gt;Storniert")&gt;0,COUNTIFS(Buchungen!$B$7:$B$206,BC9,Buchungen!$G$7:$G$206,"&lt;&gt;Storniert")&gt;0),"W",IF(COUNTIFS(Buchungen!$A$7:$A$206,BC9,Buchungen!$G$7:$G$206,"&lt;&gt;Storniert")&gt;0,"An",IF(COUNTIFS(Buchungen!$B$7:$B$206,BC9,Buchungen!$G$7:$G$206,"&lt;&gt;Storniert")&gt;0,"Ab",""))))</f>
        <v/>
      </c>
      <c r="X9" s="17" t="str">
        <f>IF(BD9=0,"",IF(AND(COUNTIFS(Buchungen!$A$7:$A$206,BD9,Buchungen!$G$7:$G$206,"&lt;&gt;Storniert")&gt;0,COUNTIFS(Buchungen!$B$7:$B$206,BD9,Buchungen!$G$7:$G$206,"&lt;&gt;Storniert")&gt;0),"W",IF(COUNTIFS(Buchungen!$A$7:$A$206,BD9,Buchungen!$G$7:$G$206,"&lt;&gt;Storniert")&gt;0,"An",IF(COUNTIFS(Buchungen!$B$7:$B$206,BD9,Buchungen!$G$7:$G$206,"&lt;&gt;Storniert")&gt;0,"Ab",""))))</f>
        <v/>
      </c>
      <c r="Y9" s="17" t="str">
        <f>IF(BE9=0,"",IF(AND(COUNTIFS(Buchungen!$A$7:$A$206,BE9,Buchungen!$G$7:$G$206,"&lt;&gt;Storniert")&gt;0,COUNTIFS(Buchungen!$B$7:$B$206,BE9,Buchungen!$G$7:$G$206,"&lt;&gt;Storniert")&gt;0),"W",IF(COUNTIFS(Buchungen!$A$7:$A$206,BE9,Buchungen!$G$7:$G$206,"&lt;&gt;Storniert")&gt;0,"An",IF(COUNTIFS(Buchungen!$B$7:$B$206,BE9,Buchungen!$G$7:$G$206,"&lt;&gt;Storniert")&gt;0,"Ab",""))))</f>
        <v/>
      </c>
      <c r="Z9" s="17" t="str">
        <f>IF(BF9=0,"",IF(AND(COUNTIFS(Buchungen!$A$7:$A$206,BF9,Buchungen!$G$7:$G$206,"&lt;&gt;Storniert")&gt;0,COUNTIFS(Buchungen!$B$7:$B$206,BF9,Buchungen!$G$7:$G$206,"&lt;&gt;Storniert")&gt;0),"W",IF(COUNTIFS(Buchungen!$A$7:$A$206,BF9,Buchungen!$G$7:$G$206,"&lt;&gt;Storniert")&gt;0,"An",IF(COUNTIFS(Buchungen!$B$7:$B$206,BF9,Buchungen!$G$7:$G$206,"&lt;&gt;Storniert")&gt;0,"Ab",""))))</f>
        <v/>
      </c>
      <c r="AA9" s="17" t="str">
        <f>IF(BG9=0,"",IF(AND(COUNTIFS(Buchungen!$A$7:$A$206,BG9,Buchungen!$G$7:$G$206,"&lt;&gt;Storniert")&gt;0,COUNTIFS(Buchungen!$B$7:$B$206,BG9,Buchungen!$G$7:$G$206,"&lt;&gt;Storniert")&gt;0),"W",IF(COUNTIFS(Buchungen!$A$7:$A$206,BG9,Buchungen!$G$7:$G$206,"&lt;&gt;Storniert")&gt;0,"An",IF(COUNTIFS(Buchungen!$B$7:$B$206,BG9,Buchungen!$G$7:$G$206,"&lt;&gt;Storniert")&gt;0,"Ab",""))))</f>
        <v/>
      </c>
      <c r="AB9" s="17" t="str">
        <f>IF(BH9=0,"",IF(AND(COUNTIFS(Buchungen!$A$7:$A$206,BH9,Buchungen!$G$7:$G$206,"&lt;&gt;Storniert")&gt;0,COUNTIFS(Buchungen!$B$7:$B$206,BH9,Buchungen!$G$7:$G$206,"&lt;&gt;Storniert")&gt;0),"W",IF(COUNTIFS(Buchungen!$A$7:$A$206,BH9,Buchungen!$G$7:$G$206,"&lt;&gt;Storniert")&gt;0,"An",IF(COUNTIFS(Buchungen!$B$7:$B$206,BH9,Buchungen!$G$7:$G$206,"&lt;&gt;Storniert")&gt;0,"Ab",""))))</f>
        <v/>
      </c>
      <c r="AC9" s="17" t="str">
        <f>IF(BI9=0,"",IF(AND(COUNTIFS(Buchungen!$A$7:$A$206,BI9,Buchungen!$G$7:$G$206,"&lt;&gt;Storniert")&gt;0,COUNTIFS(Buchungen!$B$7:$B$206,BI9,Buchungen!$G$7:$G$206,"&lt;&gt;Storniert")&gt;0),"W",IF(COUNTIFS(Buchungen!$A$7:$A$206,BI9,Buchungen!$G$7:$G$206,"&lt;&gt;Storniert")&gt;0,"An",IF(COUNTIFS(Buchungen!$B$7:$B$206,BI9,Buchungen!$G$7:$G$206,"&lt;&gt;Storniert")&gt;0,"Ab",""))))</f>
        <v/>
      </c>
      <c r="AD9" s="17" t="str">
        <f>IF(BJ9=0,"",IF(AND(COUNTIFS(Buchungen!$A$7:$A$206,BJ9,Buchungen!$G$7:$G$206,"&lt;&gt;Storniert")&gt;0,COUNTIFS(Buchungen!$B$7:$B$206,BJ9,Buchungen!$G$7:$G$206,"&lt;&gt;Storniert")&gt;0),"W",IF(COUNTIFS(Buchungen!$A$7:$A$206,BJ9,Buchungen!$G$7:$G$206,"&lt;&gt;Storniert")&gt;0,"An",IF(COUNTIFS(Buchungen!$B$7:$B$206,BJ9,Buchungen!$G$7:$G$206,"&lt;&gt;Storniert")&gt;0,"Ab",""))))</f>
        <v/>
      </c>
      <c r="AE9" s="17" t="str">
        <f>IF(BK9=0,"",IF(AND(COUNTIFS(Buchungen!$A$7:$A$206,BK9,Buchungen!$G$7:$G$206,"&lt;&gt;Storniert")&gt;0,COUNTIFS(Buchungen!$B$7:$B$206,BK9,Buchungen!$G$7:$G$206,"&lt;&gt;Storniert")&gt;0),"W",IF(COUNTIFS(Buchungen!$A$7:$A$206,BK9,Buchungen!$G$7:$G$206,"&lt;&gt;Storniert")&gt;0,"An",IF(COUNTIFS(Buchungen!$B$7:$B$206,BK9,Buchungen!$G$7:$G$206,"&lt;&gt;Storniert")&gt;0,"Ab",""))))</f>
        <v/>
      </c>
      <c r="AF9" s="17" t="str">
        <f>IF(BL9=0,"",IF(AND(COUNTIFS(Buchungen!$A$7:$A$206,BL9,Buchungen!$G$7:$G$206,"&lt;&gt;Storniert")&gt;0,COUNTIFS(Buchungen!$B$7:$B$206,BL9,Buchungen!$G$7:$G$206,"&lt;&gt;Storniert")&gt;0),"W",IF(COUNTIFS(Buchungen!$A$7:$A$206,BL9,Buchungen!$G$7:$G$206,"&lt;&gt;Storniert")&gt;0,"An",IF(COUNTIFS(Buchungen!$B$7:$B$206,BL9,Buchungen!$G$7:$G$206,"&lt;&gt;Storniert")&gt;0,"Ab",""))))</f>
        <v/>
      </c>
      <c r="AH9">
        <f>IF(MONTH(DATE(Einstellungen!$B$5,4,B$5))=4,DATE(Einstellungen!$B$5,4,B$5),0)</f>
        <v>46478</v>
      </c>
      <c r="AI9">
        <f>IF(MONTH(DATE(Einstellungen!$B$5,4,C$5))=4,DATE(Einstellungen!$B$5,4,C$5),0)</f>
        <v>46479</v>
      </c>
      <c r="AJ9">
        <f>IF(MONTH(DATE(Einstellungen!$B$5,4,D$5))=4,DATE(Einstellungen!$B$5,4,D$5),0)</f>
        <v>46480</v>
      </c>
      <c r="AK9">
        <f>IF(MONTH(DATE(Einstellungen!$B$5,4,E$5))=4,DATE(Einstellungen!$B$5,4,E$5),0)</f>
        <v>46481</v>
      </c>
      <c r="AL9">
        <f>IF(MONTH(DATE(Einstellungen!$B$5,4,F$5))=4,DATE(Einstellungen!$B$5,4,F$5),0)</f>
        <v>46482</v>
      </c>
      <c r="AM9">
        <f>IF(MONTH(DATE(Einstellungen!$B$5,4,G$5))=4,DATE(Einstellungen!$B$5,4,G$5),0)</f>
        <v>46483</v>
      </c>
      <c r="AN9">
        <f>IF(MONTH(DATE(Einstellungen!$B$5,4,H$5))=4,DATE(Einstellungen!$B$5,4,H$5),0)</f>
        <v>46484</v>
      </c>
      <c r="AO9">
        <f>IF(MONTH(DATE(Einstellungen!$B$5,4,I$5))=4,DATE(Einstellungen!$B$5,4,I$5),0)</f>
        <v>46485</v>
      </c>
      <c r="AP9">
        <f>IF(MONTH(DATE(Einstellungen!$B$5,4,J$5))=4,DATE(Einstellungen!$B$5,4,J$5),0)</f>
        <v>46486</v>
      </c>
      <c r="AQ9">
        <f>IF(MONTH(DATE(Einstellungen!$B$5,4,K$5))=4,DATE(Einstellungen!$B$5,4,K$5),0)</f>
        <v>46487</v>
      </c>
      <c r="AR9">
        <f>IF(MONTH(DATE(Einstellungen!$B$5,4,L$5))=4,DATE(Einstellungen!$B$5,4,L$5),0)</f>
        <v>46488</v>
      </c>
      <c r="AS9">
        <f>IF(MONTH(DATE(Einstellungen!$B$5,4,M$5))=4,DATE(Einstellungen!$B$5,4,M$5),0)</f>
        <v>46489</v>
      </c>
      <c r="AT9">
        <f>IF(MONTH(DATE(Einstellungen!$B$5,4,N$5))=4,DATE(Einstellungen!$B$5,4,N$5),0)</f>
        <v>46490</v>
      </c>
      <c r="AU9">
        <f>IF(MONTH(DATE(Einstellungen!$B$5,4,O$5))=4,DATE(Einstellungen!$B$5,4,O$5),0)</f>
        <v>46491</v>
      </c>
      <c r="AV9">
        <f>IF(MONTH(DATE(Einstellungen!$B$5,4,P$5))=4,DATE(Einstellungen!$B$5,4,P$5),0)</f>
        <v>46492</v>
      </c>
      <c r="AW9">
        <f>IF(MONTH(DATE(Einstellungen!$B$5,4,Q$5))=4,DATE(Einstellungen!$B$5,4,Q$5),0)</f>
        <v>46493</v>
      </c>
      <c r="AX9">
        <f>IF(MONTH(DATE(Einstellungen!$B$5,4,R$5))=4,DATE(Einstellungen!$B$5,4,R$5),0)</f>
        <v>46494</v>
      </c>
      <c r="AY9">
        <f>IF(MONTH(DATE(Einstellungen!$B$5,4,S$5))=4,DATE(Einstellungen!$B$5,4,S$5),0)</f>
        <v>46495</v>
      </c>
      <c r="AZ9">
        <f>IF(MONTH(DATE(Einstellungen!$B$5,4,T$5))=4,DATE(Einstellungen!$B$5,4,T$5),0)</f>
        <v>46496</v>
      </c>
      <c r="BA9">
        <f>IF(MONTH(DATE(Einstellungen!$B$5,4,U$5))=4,DATE(Einstellungen!$B$5,4,U$5),0)</f>
        <v>46497</v>
      </c>
      <c r="BB9">
        <f>IF(MONTH(DATE(Einstellungen!$B$5,4,V$5))=4,DATE(Einstellungen!$B$5,4,V$5),0)</f>
        <v>46498</v>
      </c>
      <c r="BC9">
        <f>IF(MONTH(DATE(Einstellungen!$B$5,4,W$5))=4,DATE(Einstellungen!$B$5,4,W$5),0)</f>
        <v>46499</v>
      </c>
      <c r="BD9">
        <f>IF(MONTH(DATE(Einstellungen!$B$5,4,X$5))=4,DATE(Einstellungen!$B$5,4,X$5),0)</f>
        <v>46500</v>
      </c>
      <c r="BE9">
        <f>IF(MONTH(DATE(Einstellungen!$B$5,4,Y$5))=4,DATE(Einstellungen!$B$5,4,Y$5),0)</f>
        <v>46501</v>
      </c>
      <c r="BF9">
        <f>IF(MONTH(DATE(Einstellungen!$B$5,4,Z$5))=4,DATE(Einstellungen!$B$5,4,Z$5),0)</f>
        <v>46502</v>
      </c>
      <c r="BG9">
        <f>IF(MONTH(DATE(Einstellungen!$B$5,4,AA$5))=4,DATE(Einstellungen!$B$5,4,AA$5),0)</f>
        <v>46503</v>
      </c>
      <c r="BH9">
        <f>IF(MONTH(DATE(Einstellungen!$B$5,4,AB$5))=4,DATE(Einstellungen!$B$5,4,AB$5),0)</f>
        <v>46504</v>
      </c>
      <c r="BI9">
        <f>IF(MONTH(DATE(Einstellungen!$B$5,4,AC$5))=4,DATE(Einstellungen!$B$5,4,AC$5),0)</f>
        <v>46505</v>
      </c>
      <c r="BJ9">
        <f>IF(MONTH(DATE(Einstellungen!$B$5,4,AD$5))=4,DATE(Einstellungen!$B$5,4,AD$5),0)</f>
        <v>46506</v>
      </c>
      <c r="BK9">
        <f>IF(MONTH(DATE(Einstellungen!$B$5,4,AE$5))=4,DATE(Einstellungen!$B$5,4,AE$5),0)</f>
        <v>46507</v>
      </c>
      <c r="BL9">
        <f>IF(MONTH(DATE(Einstellungen!$B$5,4,AF$5))=4,DATE(Einstellungen!$B$5,4,AF$5),0)</f>
        <v>0</v>
      </c>
      <c r="BN9">
        <f>IF(AH9=0,-1,IF(COUNTIFS(Buchungen!$A$7:$A$206,"&lt;="&amp;AH9,Buchungen!$B$7:$B$206,"&gt;"&amp;AH9,Buchungen!$G$7:$G$206,"&lt;&gt;Storniert")=0,0,IF(COUNTIFS(Buchungen!$A$7:$A$206,"&lt;="&amp;AH9,Buchungen!$B$7:$B$206,"&gt;"&amp;AH9,Buchungen!$G$7:$G$206,"&lt;&gt;Storniert")&gt;1,9,IF(COUNTIFS(Buchungen!$A$7:$A$206,"&lt;="&amp;AH9,Buchungen!$B$7:$B$206,"&gt;"&amp;AH9,Buchungen!$G$7:$G$206,"Gebucht")=1,1,IF(COUNTIFS(Buchungen!$A$7:$A$206,"&lt;="&amp;AH9,Buchungen!$B$7:$B$206,"&gt;"&amp;AH9,Buchungen!$G$7:$G$206,"Anfrage")=1,2,IF(COUNTIFS(Buchungen!$A$7:$A$206,"&lt;="&amp;AH9,Buchungen!$B$7:$B$206,"&gt;"&amp;AH9,Buchungen!$G$7:$G$206,"Eigennutzung")=1,3,IF(COUNTIFS(Buchungen!$A$7:$A$206,"&lt;="&amp;AH9,Buchungen!$B$7:$B$206,"&gt;"&amp;AH9,Buchungen!$G$7:$G$206,"Gesperrt")=1,4,9)))))))</f>
        <v>0</v>
      </c>
      <c r="BO9">
        <f>IF(AI9=0,-1,IF(COUNTIFS(Buchungen!$A$7:$A$206,"&lt;="&amp;AI9,Buchungen!$B$7:$B$206,"&gt;"&amp;AI9,Buchungen!$G$7:$G$206,"&lt;&gt;Storniert")=0,0,IF(COUNTIFS(Buchungen!$A$7:$A$206,"&lt;="&amp;AI9,Buchungen!$B$7:$B$206,"&gt;"&amp;AI9,Buchungen!$G$7:$G$206,"&lt;&gt;Storniert")&gt;1,9,IF(COUNTIFS(Buchungen!$A$7:$A$206,"&lt;="&amp;AI9,Buchungen!$B$7:$B$206,"&gt;"&amp;AI9,Buchungen!$G$7:$G$206,"Gebucht")=1,1,IF(COUNTIFS(Buchungen!$A$7:$A$206,"&lt;="&amp;AI9,Buchungen!$B$7:$B$206,"&gt;"&amp;AI9,Buchungen!$G$7:$G$206,"Anfrage")=1,2,IF(COUNTIFS(Buchungen!$A$7:$A$206,"&lt;="&amp;AI9,Buchungen!$B$7:$B$206,"&gt;"&amp;AI9,Buchungen!$G$7:$G$206,"Eigennutzung")=1,3,IF(COUNTIFS(Buchungen!$A$7:$A$206,"&lt;="&amp;AI9,Buchungen!$B$7:$B$206,"&gt;"&amp;AI9,Buchungen!$G$7:$G$206,"Gesperrt")=1,4,9)))))))</f>
        <v>0</v>
      </c>
      <c r="BP9">
        <f>IF(AJ9=0,-1,IF(COUNTIFS(Buchungen!$A$7:$A$206,"&lt;="&amp;AJ9,Buchungen!$B$7:$B$206,"&gt;"&amp;AJ9,Buchungen!$G$7:$G$206,"&lt;&gt;Storniert")=0,0,IF(COUNTIFS(Buchungen!$A$7:$A$206,"&lt;="&amp;AJ9,Buchungen!$B$7:$B$206,"&gt;"&amp;AJ9,Buchungen!$G$7:$G$206,"&lt;&gt;Storniert")&gt;1,9,IF(COUNTIFS(Buchungen!$A$7:$A$206,"&lt;="&amp;AJ9,Buchungen!$B$7:$B$206,"&gt;"&amp;AJ9,Buchungen!$G$7:$G$206,"Gebucht")=1,1,IF(COUNTIFS(Buchungen!$A$7:$A$206,"&lt;="&amp;AJ9,Buchungen!$B$7:$B$206,"&gt;"&amp;AJ9,Buchungen!$G$7:$G$206,"Anfrage")=1,2,IF(COUNTIFS(Buchungen!$A$7:$A$206,"&lt;="&amp;AJ9,Buchungen!$B$7:$B$206,"&gt;"&amp;AJ9,Buchungen!$G$7:$G$206,"Eigennutzung")=1,3,IF(COUNTIFS(Buchungen!$A$7:$A$206,"&lt;="&amp;AJ9,Buchungen!$B$7:$B$206,"&gt;"&amp;AJ9,Buchungen!$G$7:$G$206,"Gesperrt")=1,4,9)))))))</f>
        <v>0</v>
      </c>
      <c r="BQ9">
        <f>IF(AK9=0,-1,IF(COUNTIFS(Buchungen!$A$7:$A$206,"&lt;="&amp;AK9,Buchungen!$B$7:$B$206,"&gt;"&amp;AK9,Buchungen!$G$7:$G$206,"&lt;&gt;Storniert")=0,0,IF(COUNTIFS(Buchungen!$A$7:$A$206,"&lt;="&amp;AK9,Buchungen!$B$7:$B$206,"&gt;"&amp;AK9,Buchungen!$G$7:$G$206,"&lt;&gt;Storniert")&gt;1,9,IF(COUNTIFS(Buchungen!$A$7:$A$206,"&lt;="&amp;AK9,Buchungen!$B$7:$B$206,"&gt;"&amp;AK9,Buchungen!$G$7:$G$206,"Gebucht")=1,1,IF(COUNTIFS(Buchungen!$A$7:$A$206,"&lt;="&amp;AK9,Buchungen!$B$7:$B$206,"&gt;"&amp;AK9,Buchungen!$G$7:$G$206,"Anfrage")=1,2,IF(COUNTIFS(Buchungen!$A$7:$A$206,"&lt;="&amp;AK9,Buchungen!$B$7:$B$206,"&gt;"&amp;AK9,Buchungen!$G$7:$G$206,"Eigennutzung")=1,3,IF(COUNTIFS(Buchungen!$A$7:$A$206,"&lt;="&amp;AK9,Buchungen!$B$7:$B$206,"&gt;"&amp;AK9,Buchungen!$G$7:$G$206,"Gesperrt")=1,4,9)))))))</f>
        <v>0</v>
      </c>
      <c r="BR9">
        <f>IF(AL9=0,-1,IF(COUNTIFS(Buchungen!$A$7:$A$206,"&lt;="&amp;AL9,Buchungen!$B$7:$B$206,"&gt;"&amp;AL9,Buchungen!$G$7:$G$206,"&lt;&gt;Storniert")=0,0,IF(COUNTIFS(Buchungen!$A$7:$A$206,"&lt;="&amp;AL9,Buchungen!$B$7:$B$206,"&gt;"&amp;AL9,Buchungen!$G$7:$G$206,"&lt;&gt;Storniert")&gt;1,9,IF(COUNTIFS(Buchungen!$A$7:$A$206,"&lt;="&amp;AL9,Buchungen!$B$7:$B$206,"&gt;"&amp;AL9,Buchungen!$G$7:$G$206,"Gebucht")=1,1,IF(COUNTIFS(Buchungen!$A$7:$A$206,"&lt;="&amp;AL9,Buchungen!$B$7:$B$206,"&gt;"&amp;AL9,Buchungen!$G$7:$G$206,"Anfrage")=1,2,IF(COUNTIFS(Buchungen!$A$7:$A$206,"&lt;="&amp;AL9,Buchungen!$B$7:$B$206,"&gt;"&amp;AL9,Buchungen!$G$7:$G$206,"Eigennutzung")=1,3,IF(COUNTIFS(Buchungen!$A$7:$A$206,"&lt;="&amp;AL9,Buchungen!$B$7:$B$206,"&gt;"&amp;AL9,Buchungen!$G$7:$G$206,"Gesperrt")=1,4,9)))))))</f>
        <v>0</v>
      </c>
      <c r="BS9">
        <f>IF(AM9=0,-1,IF(COUNTIFS(Buchungen!$A$7:$A$206,"&lt;="&amp;AM9,Buchungen!$B$7:$B$206,"&gt;"&amp;AM9,Buchungen!$G$7:$G$206,"&lt;&gt;Storniert")=0,0,IF(COUNTIFS(Buchungen!$A$7:$A$206,"&lt;="&amp;AM9,Buchungen!$B$7:$B$206,"&gt;"&amp;AM9,Buchungen!$G$7:$G$206,"&lt;&gt;Storniert")&gt;1,9,IF(COUNTIFS(Buchungen!$A$7:$A$206,"&lt;="&amp;AM9,Buchungen!$B$7:$B$206,"&gt;"&amp;AM9,Buchungen!$G$7:$G$206,"Gebucht")=1,1,IF(COUNTIFS(Buchungen!$A$7:$A$206,"&lt;="&amp;AM9,Buchungen!$B$7:$B$206,"&gt;"&amp;AM9,Buchungen!$G$7:$G$206,"Anfrage")=1,2,IF(COUNTIFS(Buchungen!$A$7:$A$206,"&lt;="&amp;AM9,Buchungen!$B$7:$B$206,"&gt;"&amp;AM9,Buchungen!$G$7:$G$206,"Eigennutzung")=1,3,IF(COUNTIFS(Buchungen!$A$7:$A$206,"&lt;="&amp;AM9,Buchungen!$B$7:$B$206,"&gt;"&amp;AM9,Buchungen!$G$7:$G$206,"Gesperrt")=1,4,9)))))))</f>
        <v>0</v>
      </c>
      <c r="BT9">
        <f>IF(AN9=0,-1,IF(COUNTIFS(Buchungen!$A$7:$A$206,"&lt;="&amp;AN9,Buchungen!$B$7:$B$206,"&gt;"&amp;AN9,Buchungen!$G$7:$G$206,"&lt;&gt;Storniert")=0,0,IF(COUNTIFS(Buchungen!$A$7:$A$206,"&lt;="&amp;AN9,Buchungen!$B$7:$B$206,"&gt;"&amp;AN9,Buchungen!$G$7:$G$206,"&lt;&gt;Storniert")&gt;1,9,IF(COUNTIFS(Buchungen!$A$7:$A$206,"&lt;="&amp;AN9,Buchungen!$B$7:$B$206,"&gt;"&amp;AN9,Buchungen!$G$7:$G$206,"Gebucht")=1,1,IF(COUNTIFS(Buchungen!$A$7:$A$206,"&lt;="&amp;AN9,Buchungen!$B$7:$B$206,"&gt;"&amp;AN9,Buchungen!$G$7:$G$206,"Anfrage")=1,2,IF(COUNTIFS(Buchungen!$A$7:$A$206,"&lt;="&amp;AN9,Buchungen!$B$7:$B$206,"&gt;"&amp;AN9,Buchungen!$G$7:$G$206,"Eigennutzung")=1,3,IF(COUNTIFS(Buchungen!$A$7:$A$206,"&lt;="&amp;AN9,Buchungen!$B$7:$B$206,"&gt;"&amp;AN9,Buchungen!$G$7:$G$206,"Gesperrt")=1,4,9)))))))</f>
        <v>0</v>
      </c>
      <c r="BU9">
        <f>IF(AO9=0,-1,IF(COUNTIFS(Buchungen!$A$7:$A$206,"&lt;="&amp;AO9,Buchungen!$B$7:$B$206,"&gt;"&amp;AO9,Buchungen!$G$7:$G$206,"&lt;&gt;Storniert")=0,0,IF(COUNTIFS(Buchungen!$A$7:$A$206,"&lt;="&amp;AO9,Buchungen!$B$7:$B$206,"&gt;"&amp;AO9,Buchungen!$G$7:$G$206,"&lt;&gt;Storniert")&gt;1,9,IF(COUNTIFS(Buchungen!$A$7:$A$206,"&lt;="&amp;AO9,Buchungen!$B$7:$B$206,"&gt;"&amp;AO9,Buchungen!$G$7:$G$206,"Gebucht")=1,1,IF(COUNTIFS(Buchungen!$A$7:$A$206,"&lt;="&amp;AO9,Buchungen!$B$7:$B$206,"&gt;"&amp;AO9,Buchungen!$G$7:$G$206,"Anfrage")=1,2,IF(COUNTIFS(Buchungen!$A$7:$A$206,"&lt;="&amp;AO9,Buchungen!$B$7:$B$206,"&gt;"&amp;AO9,Buchungen!$G$7:$G$206,"Eigennutzung")=1,3,IF(COUNTIFS(Buchungen!$A$7:$A$206,"&lt;="&amp;AO9,Buchungen!$B$7:$B$206,"&gt;"&amp;AO9,Buchungen!$G$7:$G$206,"Gesperrt")=1,4,9)))))))</f>
        <v>0</v>
      </c>
      <c r="BV9">
        <f>IF(AP9=0,-1,IF(COUNTIFS(Buchungen!$A$7:$A$206,"&lt;="&amp;AP9,Buchungen!$B$7:$B$206,"&gt;"&amp;AP9,Buchungen!$G$7:$G$206,"&lt;&gt;Storniert")=0,0,IF(COUNTIFS(Buchungen!$A$7:$A$206,"&lt;="&amp;AP9,Buchungen!$B$7:$B$206,"&gt;"&amp;AP9,Buchungen!$G$7:$G$206,"&lt;&gt;Storniert")&gt;1,9,IF(COUNTIFS(Buchungen!$A$7:$A$206,"&lt;="&amp;AP9,Buchungen!$B$7:$B$206,"&gt;"&amp;AP9,Buchungen!$G$7:$G$206,"Gebucht")=1,1,IF(COUNTIFS(Buchungen!$A$7:$A$206,"&lt;="&amp;AP9,Buchungen!$B$7:$B$206,"&gt;"&amp;AP9,Buchungen!$G$7:$G$206,"Anfrage")=1,2,IF(COUNTIFS(Buchungen!$A$7:$A$206,"&lt;="&amp;AP9,Buchungen!$B$7:$B$206,"&gt;"&amp;AP9,Buchungen!$G$7:$G$206,"Eigennutzung")=1,3,IF(COUNTIFS(Buchungen!$A$7:$A$206,"&lt;="&amp;AP9,Buchungen!$B$7:$B$206,"&gt;"&amp;AP9,Buchungen!$G$7:$G$206,"Gesperrt")=1,4,9)))))))</f>
        <v>0</v>
      </c>
      <c r="BW9">
        <f>IF(AQ9=0,-1,IF(COUNTIFS(Buchungen!$A$7:$A$206,"&lt;="&amp;AQ9,Buchungen!$B$7:$B$206,"&gt;"&amp;AQ9,Buchungen!$G$7:$G$206,"&lt;&gt;Storniert")=0,0,IF(COUNTIFS(Buchungen!$A$7:$A$206,"&lt;="&amp;AQ9,Buchungen!$B$7:$B$206,"&gt;"&amp;AQ9,Buchungen!$G$7:$G$206,"&lt;&gt;Storniert")&gt;1,9,IF(COUNTIFS(Buchungen!$A$7:$A$206,"&lt;="&amp;AQ9,Buchungen!$B$7:$B$206,"&gt;"&amp;AQ9,Buchungen!$G$7:$G$206,"Gebucht")=1,1,IF(COUNTIFS(Buchungen!$A$7:$A$206,"&lt;="&amp;AQ9,Buchungen!$B$7:$B$206,"&gt;"&amp;AQ9,Buchungen!$G$7:$G$206,"Anfrage")=1,2,IF(COUNTIFS(Buchungen!$A$7:$A$206,"&lt;="&amp;AQ9,Buchungen!$B$7:$B$206,"&gt;"&amp;AQ9,Buchungen!$G$7:$G$206,"Eigennutzung")=1,3,IF(COUNTIFS(Buchungen!$A$7:$A$206,"&lt;="&amp;AQ9,Buchungen!$B$7:$B$206,"&gt;"&amp;AQ9,Buchungen!$G$7:$G$206,"Gesperrt")=1,4,9)))))))</f>
        <v>0</v>
      </c>
      <c r="BX9">
        <f>IF(AR9=0,-1,IF(COUNTIFS(Buchungen!$A$7:$A$206,"&lt;="&amp;AR9,Buchungen!$B$7:$B$206,"&gt;"&amp;AR9,Buchungen!$G$7:$G$206,"&lt;&gt;Storniert")=0,0,IF(COUNTIFS(Buchungen!$A$7:$A$206,"&lt;="&amp;AR9,Buchungen!$B$7:$B$206,"&gt;"&amp;AR9,Buchungen!$G$7:$G$206,"&lt;&gt;Storniert")&gt;1,9,IF(COUNTIFS(Buchungen!$A$7:$A$206,"&lt;="&amp;AR9,Buchungen!$B$7:$B$206,"&gt;"&amp;AR9,Buchungen!$G$7:$G$206,"Gebucht")=1,1,IF(COUNTIFS(Buchungen!$A$7:$A$206,"&lt;="&amp;AR9,Buchungen!$B$7:$B$206,"&gt;"&amp;AR9,Buchungen!$G$7:$G$206,"Anfrage")=1,2,IF(COUNTIFS(Buchungen!$A$7:$A$206,"&lt;="&amp;AR9,Buchungen!$B$7:$B$206,"&gt;"&amp;AR9,Buchungen!$G$7:$G$206,"Eigennutzung")=1,3,IF(COUNTIFS(Buchungen!$A$7:$A$206,"&lt;="&amp;AR9,Buchungen!$B$7:$B$206,"&gt;"&amp;AR9,Buchungen!$G$7:$G$206,"Gesperrt")=1,4,9)))))))</f>
        <v>0</v>
      </c>
      <c r="BY9">
        <f>IF(AS9=0,-1,IF(COUNTIFS(Buchungen!$A$7:$A$206,"&lt;="&amp;AS9,Buchungen!$B$7:$B$206,"&gt;"&amp;AS9,Buchungen!$G$7:$G$206,"&lt;&gt;Storniert")=0,0,IF(COUNTIFS(Buchungen!$A$7:$A$206,"&lt;="&amp;AS9,Buchungen!$B$7:$B$206,"&gt;"&amp;AS9,Buchungen!$G$7:$G$206,"&lt;&gt;Storniert")&gt;1,9,IF(COUNTIFS(Buchungen!$A$7:$A$206,"&lt;="&amp;AS9,Buchungen!$B$7:$B$206,"&gt;"&amp;AS9,Buchungen!$G$7:$G$206,"Gebucht")=1,1,IF(COUNTIFS(Buchungen!$A$7:$A$206,"&lt;="&amp;AS9,Buchungen!$B$7:$B$206,"&gt;"&amp;AS9,Buchungen!$G$7:$G$206,"Anfrage")=1,2,IF(COUNTIFS(Buchungen!$A$7:$A$206,"&lt;="&amp;AS9,Buchungen!$B$7:$B$206,"&gt;"&amp;AS9,Buchungen!$G$7:$G$206,"Eigennutzung")=1,3,IF(COUNTIFS(Buchungen!$A$7:$A$206,"&lt;="&amp;AS9,Buchungen!$B$7:$B$206,"&gt;"&amp;AS9,Buchungen!$G$7:$G$206,"Gesperrt")=1,4,9)))))))</f>
        <v>0</v>
      </c>
      <c r="BZ9">
        <f>IF(AT9=0,-1,IF(COUNTIFS(Buchungen!$A$7:$A$206,"&lt;="&amp;AT9,Buchungen!$B$7:$B$206,"&gt;"&amp;AT9,Buchungen!$G$7:$G$206,"&lt;&gt;Storniert")=0,0,IF(COUNTIFS(Buchungen!$A$7:$A$206,"&lt;="&amp;AT9,Buchungen!$B$7:$B$206,"&gt;"&amp;AT9,Buchungen!$G$7:$G$206,"&lt;&gt;Storniert")&gt;1,9,IF(COUNTIFS(Buchungen!$A$7:$A$206,"&lt;="&amp;AT9,Buchungen!$B$7:$B$206,"&gt;"&amp;AT9,Buchungen!$G$7:$G$206,"Gebucht")=1,1,IF(COUNTIFS(Buchungen!$A$7:$A$206,"&lt;="&amp;AT9,Buchungen!$B$7:$B$206,"&gt;"&amp;AT9,Buchungen!$G$7:$G$206,"Anfrage")=1,2,IF(COUNTIFS(Buchungen!$A$7:$A$206,"&lt;="&amp;AT9,Buchungen!$B$7:$B$206,"&gt;"&amp;AT9,Buchungen!$G$7:$G$206,"Eigennutzung")=1,3,IF(COUNTIFS(Buchungen!$A$7:$A$206,"&lt;="&amp;AT9,Buchungen!$B$7:$B$206,"&gt;"&amp;AT9,Buchungen!$G$7:$G$206,"Gesperrt")=1,4,9)))))))</f>
        <v>0</v>
      </c>
      <c r="CA9">
        <f>IF(AU9=0,-1,IF(COUNTIFS(Buchungen!$A$7:$A$206,"&lt;="&amp;AU9,Buchungen!$B$7:$B$206,"&gt;"&amp;AU9,Buchungen!$G$7:$G$206,"&lt;&gt;Storniert")=0,0,IF(COUNTIFS(Buchungen!$A$7:$A$206,"&lt;="&amp;AU9,Buchungen!$B$7:$B$206,"&gt;"&amp;AU9,Buchungen!$G$7:$G$206,"&lt;&gt;Storniert")&gt;1,9,IF(COUNTIFS(Buchungen!$A$7:$A$206,"&lt;="&amp;AU9,Buchungen!$B$7:$B$206,"&gt;"&amp;AU9,Buchungen!$G$7:$G$206,"Gebucht")=1,1,IF(COUNTIFS(Buchungen!$A$7:$A$206,"&lt;="&amp;AU9,Buchungen!$B$7:$B$206,"&gt;"&amp;AU9,Buchungen!$G$7:$G$206,"Anfrage")=1,2,IF(COUNTIFS(Buchungen!$A$7:$A$206,"&lt;="&amp;AU9,Buchungen!$B$7:$B$206,"&gt;"&amp;AU9,Buchungen!$G$7:$G$206,"Eigennutzung")=1,3,IF(COUNTIFS(Buchungen!$A$7:$A$206,"&lt;="&amp;AU9,Buchungen!$B$7:$B$206,"&gt;"&amp;AU9,Buchungen!$G$7:$G$206,"Gesperrt")=1,4,9)))))))</f>
        <v>0</v>
      </c>
      <c r="CB9">
        <f>IF(AV9=0,-1,IF(COUNTIFS(Buchungen!$A$7:$A$206,"&lt;="&amp;AV9,Buchungen!$B$7:$B$206,"&gt;"&amp;AV9,Buchungen!$G$7:$G$206,"&lt;&gt;Storniert")=0,0,IF(COUNTIFS(Buchungen!$A$7:$A$206,"&lt;="&amp;AV9,Buchungen!$B$7:$B$206,"&gt;"&amp;AV9,Buchungen!$G$7:$G$206,"&lt;&gt;Storniert")&gt;1,9,IF(COUNTIFS(Buchungen!$A$7:$A$206,"&lt;="&amp;AV9,Buchungen!$B$7:$B$206,"&gt;"&amp;AV9,Buchungen!$G$7:$G$206,"Gebucht")=1,1,IF(COUNTIFS(Buchungen!$A$7:$A$206,"&lt;="&amp;AV9,Buchungen!$B$7:$B$206,"&gt;"&amp;AV9,Buchungen!$G$7:$G$206,"Anfrage")=1,2,IF(COUNTIFS(Buchungen!$A$7:$A$206,"&lt;="&amp;AV9,Buchungen!$B$7:$B$206,"&gt;"&amp;AV9,Buchungen!$G$7:$G$206,"Eigennutzung")=1,3,IF(COUNTIFS(Buchungen!$A$7:$A$206,"&lt;="&amp;AV9,Buchungen!$B$7:$B$206,"&gt;"&amp;AV9,Buchungen!$G$7:$G$206,"Gesperrt")=1,4,9)))))))</f>
        <v>0</v>
      </c>
      <c r="CC9">
        <f>IF(AW9=0,-1,IF(COUNTIFS(Buchungen!$A$7:$A$206,"&lt;="&amp;AW9,Buchungen!$B$7:$B$206,"&gt;"&amp;AW9,Buchungen!$G$7:$G$206,"&lt;&gt;Storniert")=0,0,IF(COUNTIFS(Buchungen!$A$7:$A$206,"&lt;="&amp;AW9,Buchungen!$B$7:$B$206,"&gt;"&amp;AW9,Buchungen!$G$7:$G$206,"&lt;&gt;Storniert")&gt;1,9,IF(COUNTIFS(Buchungen!$A$7:$A$206,"&lt;="&amp;AW9,Buchungen!$B$7:$B$206,"&gt;"&amp;AW9,Buchungen!$G$7:$G$206,"Gebucht")=1,1,IF(COUNTIFS(Buchungen!$A$7:$A$206,"&lt;="&amp;AW9,Buchungen!$B$7:$B$206,"&gt;"&amp;AW9,Buchungen!$G$7:$G$206,"Anfrage")=1,2,IF(COUNTIFS(Buchungen!$A$7:$A$206,"&lt;="&amp;AW9,Buchungen!$B$7:$B$206,"&gt;"&amp;AW9,Buchungen!$G$7:$G$206,"Eigennutzung")=1,3,IF(COUNTIFS(Buchungen!$A$7:$A$206,"&lt;="&amp;AW9,Buchungen!$B$7:$B$206,"&gt;"&amp;AW9,Buchungen!$G$7:$G$206,"Gesperrt")=1,4,9)))))))</f>
        <v>0</v>
      </c>
      <c r="CD9">
        <f>IF(AX9=0,-1,IF(COUNTIFS(Buchungen!$A$7:$A$206,"&lt;="&amp;AX9,Buchungen!$B$7:$B$206,"&gt;"&amp;AX9,Buchungen!$G$7:$G$206,"&lt;&gt;Storniert")=0,0,IF(COUNTIFS(Buchungen!$A$7:$A$206,"&lt;="&amp;AX9,Buchungen!$B$7:$B$206,"&gt;"&amp;AX9,Buchungen!$G$7:$G$206,"&lt;&gt;Storniert")&gt;1,9,IF(COUNTIFS(Buchungen!$A$7:$A$206,"&lt;="&amp;AX9,Buchungen!$B$7:$B$206,"&gt;"&amp;AX9,Buchungen!$G$7:$G$206,"Gebucht")=1,1,IF(COUNTIFS(Buchungen!$A$7:$A$206,"&lt;="&amp;AX9,Buchungen!$B$7:$B$206,"&gt;"&amp;AX9,Buchungen!$G$7:$G$206,"Anfrage")=1,2,IF(COUNTIFS(Buchungen!$A$7:$A$206,"&lt;="&amp;AX9,Buchungen!$B$7:$B$206,"&gt;"&amp;AX9,Buchungen!$G$7:$G$206,"Eigennutzung")=1,3,IF(COUNTIFS(Buchungen!$A$7:$A$206,"&lt;="&amp;AX9,Buchungen!$B$7:$B$206,"&gt;"&amp;AX9,Buchungen!$G$7:$G$206,"Gesperrt")=1,4,9)))))))</f>
        <v>0</v>
      </c>
      <c r="CE9">
        <f>IF(AY9=0,-1,IF(COUNTIFS(Buchungen!$A$7:$A$206,"&lt;="&amp;AY9,Buchungen!$B$7:$B$206,"&gt;"&amp;AY9,Buchungen!$G$7:$G$206,"&lt;&gt;Storniert")=0,0,IF(COUNTIFS(Buchungen!$A$7:$A$206,"&lt;="&amp;AY9,Buchungen!$B$7:$B$206,"&gt;"&amp;AY9,Buchungen!$G$7:$G$206,"&lt;&gt;Storniert")&gt;1,9,IF(COUNTIFS(Buchungen!$A$7:$A$206,"&lt;="&amp;AY9,Buchungen!$B$7:$B$206,"&gt;"&amp;AY9,Buchungen!$G$7:$G$206,"Gebucht")=1,1,IF(COUNTIFS(Buchungen!$A$7:$A$206,"&lt;="&amp;AY9,Buchungen!$B$7:$B$206,"&gt;"&amp;AY9,Buchungen!$G$7:$G$206,"Anfrage")=1,2,IF(COUNTIFS(Buchungen!$A$7:$A$206,"&lt;="&amp;AY9,Buchungen!$B$7:$B$206,"&gt;"&amp;AY9,Buchungen!$G$7:$G$206,"Eigennutzung")=1,3,IF(COUNTIFS(Buchungen!$A$7:$A$206,"&lt;="&amp;AY9,Buchungen!$B$7:$B$206,"&gt;"&amp;AY9,Buchungen!$G$7:$G$206,"Gesperrt")=1,4,9)))))))</f>
        <v>0</v>
      </c>
      <c r="CF9">
        <f>IF(AZ9=0,-1,IF(COUNTIFS(Buchungen!$A$7:$A$206,"&lt;="&amp;AZ9,Buchungen!$B$7:$B$206,"&gt;"&amp;AZ9,Buchungen!$G$7:$G$206,"&lt;&gt;Storniert")=0,0,IF(COUNTIFS(Buchungen!$A$7:$A$206,"&lt;="&amp;AZ9,Buchungen!$B$7:$B$206,"&gt;"&amp;AZ9,Buchungen!$G$7:$G$206,"&lt;&gt;Storniert")&gt;1,9,IF(COUNTIFS(Buchungen!$A$7:$A$206,"&lt;="&amp;AZ9,Buchungen!$B$7:$B$206,"&gt;"&amp;AZ9,Buchungen!$G$7:$G$206,"Gebucht")=1,1,IF(COUNTIFS(Buchungen!$A$7:$A$206,"&lt;="&amp;AZ9,Buchungen!$B$7:$B$206,"&gt;"&amp;AZ9,Buchungen!$G$7:$G$206,"Anfrage")=1,2,IF(COUNTIFS(Buchungen!$A$7:$A$206,"&lt;="&amp;AZ9,Buchungen!$B$7:$B$206,"&gt;"&amp;AZ9,Buchungen!$G$7:$G$206,"Eigennutzung")=1,3,IF(COUNTIFS(Buchungen!$A$7:$A$206,"&lt;="&amp;AZ9,Buchungen!$B$7:$B$206,"&gt;"&amp;AZ9,Buchungen!$G$7:$G$206,"Gesperrt")=1,4,9)))))))</f>
        <v>0</v>
      </c>
      <c r="CG9">
        <f>IF(BA9=0,-1,IF(COUNTIFS(Buchungen!$A$7:$A$206,"&lt;="&amp;BA9,Buchungen!$B$7:$B$206,"&gt;"&amp;BA9,Buchungen!$G$7:$G$206,"&lt;&gt;Storniert")=0,0,IF(COUNTIFS(Buchungen!$A$7:$A$206,"&lt;="&amp;BA9,Buchungen!$B$7:$B$206,"&gt;"&amp;BA9,Buchungen!$G$7:$G$206,"&lt;&gt;Storniert")&gt;1,9,IF(COUNTIFS(Buchungen!$A$7:$A$206,"&lt;="&amp;BA9,Buchungen!$B$7:$B$206,"&gt;"&amp;BA9,Buchungen!$G$7:$G$206,"Gebucht")=1,1,IF(COUNTIFS(Buchungen!$A$7:$A$206,"&lt;="&amp;BA9,Buchungen!$B$7:$B$206,"&gt;"&amp;BA9,Buchungen!$G$7:$G$206,"Anfrage")=1,2,IF(COUNTIFS(Buchungen!$A$7:$A$206,"&lt;="&amp;BA9,Buchungen!$B$7:$B$206,"&gt;"&amp;BA9,Buchungen!$G$7:$G$206,"Eigennutzung")=1,3,IF(COUNTIFS(Buchungen!$A$7:$A$206,"&lt;="&amp;BA9,Buchungen!$B$7:$B$206,"&gt;"&amp;BA9,Buchungen!$G$7:$G$206,"Gesperrt")=1,4,9)))))))</f>
        <v>0</v>
      </c>
      <c r="CH9">
        <f>IF(BB9=0,-1,IF(COUNTIFS(Buchungen!$A$7:$A$206,"&lt;="&amp;BB9,Buchungen!$B$7:$B$206,"&gt;"&amp;BB9,Buchungen!$G$7:$G$206,"&lt;&gt;Storniert")=0,0,IF(COUNTIFS(Buchungen!$A$7:$A$206,"&lt;="&amp;BB9,Buchungen!$B$7:$B$206,"&gt;"&amp;BB9,Buchungen!$G$7:$G$206,"&lt;&gt;Storniert")&gt;1,9,IF(COUNTIFS(Buchungen!$A$7:$A$206,"&lt;="&amp;BB9,Buchungen!$B$7:$B$206,"&gt;"&amp;BB9,Buchungen!$G$7:$G$206,"Gebucht")=1,1,IF(COUNTIFS(Buchungen!$A$7:$A$206,"&lt;="&amp;BB9,Buchungen!$B$7:$B$206,"&gt;"&amp;BB9,Buchungen!$G$7:$G$206,"Anfrage")=1,2,IF(COUNTIFS(Buchungen!$A$7:$A$206,"&lt;="&amp;BB9,Buchungen!$B$7:$B$206,"&gt;"&amp;BB9,Buchungen!$G$7:$G$206,"Eigennutzung")=1,3,IF(COUNTIFS(Buchungen!$A$7:$A$206,"&lt;="&amp;BB9,Buchungen!$B$7:$B$206,"&gt;"&amp;BB9,Buchungen!$G$7:$G$206,"Gesperrt")=1,4,9)))))))</f>
        <v>0</v>
      </c>
      <c r="CI9">
        <f>IF(BC9=0,-1,IF(COUNTIFS(Buchungen!$A$7:$A$206,"&lt;="&amp;BC9,Buchungen!$B$7:$B$206,"&gt;"&amp;BC9,Buchungen!$G$7:$G$206,"&lt;&gt;Storniert")=0,0,IF(COUNTIFS(Buchungen!$A$7:$A$206,"&lt;="&amp;BC9,Buchungen!$B$7:$B$206,"&gt;"&amp;BC9,Buchungen!$G$7:$G$206,"&lt;&gt;Storniert")&gt;1,9,IF(COUNTIFS(Buchungen!$A$7:$A$206,"&lt;="&amp;BC9,Buchungen!$B$7:$B$206,"&gt;"&amp;BC9,Buchungen!$G$7:$G$206,"Gebucht")=1,1,IF(COUNTIFS(Buchungen!$A$7:$A$206,"&lt;="&amp;BC9,Buchungen!$B$7:$B$206,"&gt;"&amp;BC9,Buchungen!$G$7:$G$206,"Anfrage")=1,2,IF(COUNTIFS(Buchungen!$A$7:$A$206,"&lt;="&amp;BC9,Buchungen!$B$7:$B$206,"&gt;"&amp;BC9,Buchungen!$G$7:$G$206,"Eigennutzung")=1,3,IF(COUNTIFS(Buchungen!$A$7:$A$206,"&lt;="&amp;BC9,Buchungen!$B$7:$B$206,"&gt;"&amp;BC9,Buchungen!$G$7:$G$206,"Gesperrt")=1,4,9)))))))</f>
        <v>0</v>
      </c>
      <c r="CJ9">
        <f>IF(BD9=0,-1,IF(COUNTIFS(Buchungen!$A$7:$A$206,"&lt;="&amp;BD9,Buchungen!$B$7:$B$206,"&gt;"&amp;BD9,Buchungen!$G$7:$G$206,"&lt;&gt;Storniert")=0,0,IF(COUNTIFS(Buchungen!$A$7:$A$206,"&lt;="&amp;BD9,Buchungen!$B$7:$B$206,"&gt;"&amp;BD9,Buchungen!$G$7:$G$206,"&lt;&gt;Storniert")&gt;1,9,IF(COUNTIFS(Buchungen!$A$7:$A$206,"&lt;="&amp;BD9,Buchungen!$B$7:$B$206,"&gt;"&amp;BD9,Buchungen!$G$7:$G$206,"Gebucht")=1,1,IF(COUNTIFS(Buchungen!$A$7:$A$206,"&lt;="&amp;BD9,Buchungen!$B$7:$B$206,"&gt;"&amp;BD9,Buchungen!$G$7:$G$206,"Anfrage")=1,2,IF(COUNTIFS(Buchungen!$A$7:$A$206,"&lt;="&amp;BD9,Buchungen!$B$7:$B$206,"&gt;"&amp;BD9,Buchungen!$G$7:$G$206,"Eigennutzung")=1,3,IF(COUNTIFS(Buchungen!$A$7:$A$206,"&lt;="&amp;BD9,Buchungen!$B$7:$B$206,"&gt;"&amp;BD9,Buchungen!$G$7:$G$206,"Gesperrt")=1,4,9)))))))</f>
        <v>0</v>
      </c>
      <c r="CK9">
        <f>IF(BE9=0,-1,IF(COUNTIFS(Buchungen!$A$7:$A$206,"&lt;="&amp;BE9,Buchungen!$B$7:$B$206,"&gt;"&amp;BE9,Buchungen!$G$7:$G$206,"&lt;&gt;Storniert")=0,0,IF(COUNTIFS(Buchungen!$A$7:$A$206,"&lt;="&amp;BE9,Buchungen!$B$7:$B$206,"&gt;"&amp;BE9,Buchungen!$G$7:$G$206,"&lt;&gt;Storniert")&gt;1,9,IF(COUNTIFS(Buchungen!$A$7:$A$206,"&lt;="&amp;BE9,Buchungen!$B$7:$B$206,"&gt;"&amp;BE9,Buchungen!$G$7:$G$206,"Gebucht")=1,1,IF(COUNTIFS(Buchungen!$A$7:$A$206,"&lt;="&amp;BE9,Buchungen!$B$7:$B$206,"&gt;"&amp;BE9,Buchungen!$G$7:$G$206,"Anfrage")=1,2,IF(COUNTIFS(Buchungen!$A$7:$A$206,"&lt;="&amp;BE9,Buchungen!$B$7:$B$206,"&gt;"&amp;BE9,Buchungen!$G$7:$G$206,"Eigennutzung")=1,3,IF(COUNTIFS(Buchungen!$A$7:$A$206,"&lt;="&amp;BE9,Buchungen!$B$7:$B$206,"&gt;"&amp;BE9,Buchungen!$G$7:$G$206,"Gesperrt")=1,4,9)))))))</f>
        <v>0</v>
      </c>
      <c r="CL9">
        <f>IF(BF9=0,-1,IF(COUNTIFS(Buchungen!$A$7:$A$206,"&lt;="&amp;BF9,Buchungen!$B$7:$B$206,"&gt;"&amp;BF9,Buchungen!$G$7:$G$206,"&lt;&gt;Storniert")=0,0,IF(COUNTIFS(Buchungen!$A$7:$A$206,"&lt;="&amp;BF9,Buchungen!$B$7:$B$206,"&gt;"&amp;BF9,Buchungen!$G$7:$G$206,"&lt;&gt;Storniert")&gt;1,9,IF(COUNTIFS(Buchungen!$A$7:$A$206,"&lt;="&amp;BF9,Buchungen!$B$7:$B$206,"&gt;"&amp;BF9,Buchungen!$G$7:$G$206,"Gebucht")=1,1,IF(COUNTIFS(Buchungen!$A$7:$A$206,"&lt;="&amp;BF9,Buchungen!$B$7:$B$206,"&gt;"&amp;BF9,Buchungen!$G$7:$G$206,"Anfrage")=1,2,IF(COUNTIFS(Buchungen!$A$7:$A$206,"&lt;="&amp;BF9,Buchungen!$B$7:$B$206,"&gt;"&amp;BF9,Buchungen!$G$7:$G$206,"Eigennutzung")=1,3,IF(COUNTIFS(Buchungen!$A$7:$A$206,"&lt;="&amp;BF9,Buchungen!$B$7:$B$206,"&gt;"&amp;BF9,Buchungen!$G$7:$G$206,"Gesperrt")=1,4,9)))))))</f>
        <v>0</v>
      </c>
      <c r="CM9">
        <f>IF(BG9=0,-1,IF(COUNTIFS(Buchungen!$A$7:$A$206,"&lt;="&amp;BG9,Buchungen!$B$7:$B$206,"&gt;"&amp;BG9,Buchungen!$G$7:$G$206,"&lt;&gt;Storniert")=0,0,IF(COUNTIFS(Buchungen!$A$7:$A$206,"&lt;="&amp;BG9,Buchungen!$B$7:$B$206,"&gt;"&amp;BG9,Buchungen!$G$7:$G$206,"&lt;&gt;Storniert")&gt;1,9,IF(COUNTIFS(Buchungen!$A$7:$A$206,"&lt;="&amp;BG9,Buchungen!$B$7:$B$206,"&gt;"&amp;BG9,Buchungen!$G$7:$G$206,"Gebucht")=1,1,IF(COUNTIFS(Buchungen!$A$7:$A$206,"&lt;="&amp;BG9,Buchungen!$B$7:$B$206,"&gt;"&amp;BG9,Buchungen!$G$7:$G$206,"Anfrage")=1,2,IF(COUNTIFS(Buchungen!$A$7:$A$206,"&lt;="&amp;BG9,Buchungen!$B$7:$B$206,"&gt;"&amp;BG9,Buchungen!$G$7:$G$206,"Eigennutzung")=1,3,IF(COUNTIFS(Buchungen!$A$7:$A$206,"&lt;="&amp;BG9,Buchungen!$B$7:$B$206,"&gt;"&amp;BG9,Buchungen!$G$7:$G$206,"Gesperrt")=1,4,9)))))))</f>
        <v>0</v>
      </c>
      <c r="CN9">
        <f>IF(BH9=0,-1,IF(COUNTIFS(Buchungen!$A$7:$A$206,"&lt;="&amp;BH9,Buchungen!$B$7:$B$206,"&gt;"&amp;BH9,Buchungen!$G$7:$G$206,"&lt;&gt;Storniert")=0,0,IF(COUNTIFS(Buchungen!$A$7:$A$206,"&lt;="&amp;BH9,Buchungen!$B$7:$B$206,"&gt;"&amp;BH9,Buchungen!$G$7:$G$206,"&lt;&gt;Storniert")&gt;1,9,IF(COUNTIFS(Buchungen!$A$7:$A$206,"&lt;="&amp;BH9,Buchungen!$B$7:$B$206,"&gt;"&amp;BH9,Buchungen!$G$7:$G$206,"Gebucht")=1,1,IF(COUNTIFS(Buchungen!$A$7:$A$206,"&lt;="&amp;BH9,Buchungen!$B$7:$B$206,"&gt;"&amp;BH9,Buchungen!$G$7:$G$206,"Anfrage")=1,2,IF(COUNTIFS(Buchungen!$A$7:$A$206,"&lt;="&amp;BH9,Buchungen!$B$7:$B$206,"&gt;"&amp;BH9,Buchungen!$G$7:$G$206,"Eigennutzung")=1,3,IF(COUNTIFS(Buchungen!$A$7:$A$206,"&lt;="&amp;BH9,Buchungen!$B$7:$B$206,"&gt;"&amp;BH9,Buchungen!$G$7:$G$206,"Gesperrt")=1,4,9)))))))</f>
        <v>0</v>
      </c>
      <c r="CO9">
        <f>IF(BI9=0,-1,IF(COUNTIFS(Buchungen!$A$7:$A$206,"&lt;="&amp;BI9,Buchungen!$B$7:$B$206,"&gt;"&amp;BI9,Buchungen!$G$7:$G$206,"&lt;&gt;Storniert")=0,0,IF(COUNTIFS(Buchungen!$A$7:$A$206,"&lt;="&amp;BI9,Buchungen!$B$7:$B$206,"&gt;"&amp;BI9,Buchungen!$G$7:$G$206,"&lt;&gt;Storniert")&gt;1,9,IF(COUNTIFS(Buchungen!$A$7:$A$206,"&lt;="&amp;BI9,Buchungen!$B$7:$B$206,"&gt;"&amp;BI9,Buchungen!$G$7:$G$206,"Gebucht")=1,1,IF(COUNTIFS(Buchungen!$A$7:$A$206,"&lt;="&amp;BI9,Buchungen!$B$7:$B$206,"&gt;"&amp;BI9,Buchungen!$G$7:$G$206,"Anfrage")=1,2,IF(COUNTIFS(Buchungen!$A$7:$A$206,"&lt;="&amp;BI9,Buchungen!$B$7:$B$206,"&gt;"&amp;BI9,Buchungen!$G$7:$G$206,"Eigennutzung")=1,3,IF(COUNTIFS(Buchungen!$A$7:$A$206,"&lt;="&amp;BI9,Buchungen!$B$7:$B$206,"&gt;"&amp;BI9,Buchungen!$G$7:$G$206,"Gesperrt")=1,4,9)))))))</f>
        <v>0</v>
      </c>
      <c r="CP9">
        <f>IF(BJ9=0,-1,IF(COUNTIFS(Buchungen!$A$7:$A$206,"&lt;="&amp;BJ9,Buchungen!$B$7:$B$206,"&gt;"&amp;BJ9,Buchungen!$G$7:$G$206,"&lt;&gt;Storniert")=0,0,IF(COUNTIFS(Buchungen!$A$7:$A$206,"&lt;="&amp;BJ9,Buchungen!$B$7:$B$206,"&gt;"&amp;BJ9,Buchungen!$G$7:$G$206,"&lt;&gt;Storniert")&gt;1,9,IF(COUNTIFS(Buchungen!$A$7:$A$206,"&lt;="&amp;BJ9,Buchungen!$B$7:$B$206,"&gt;"&amp;BJ9,Buchungen!$G$7:$G$206,"Gebucht")=1,1,IF(COUNTIFS(Buchungen!$A$7:$A$206,"&lt;="&amp;BJ9,Buchungen!$B$7:$B$206,"&gt;"&amp;BJ9,Buchungen!$G$7:$G$206,"Anfrage")=1,2,IF(COUNTIFS(Buchungen!$A$7:$A$206,"&lt;="&amp;BJ9,Buchungen!$B$7:$B$206,"&gt;"&amp;BJ9,Buchungen!$G$7:$G$206,"Eigennutzung")=1,3,IF(COUNTIFS(Buchungen!$A$7:$A$206,"&lt;="&amp;BJ9,Buchungen!$B$7:$B$206,"&gt;"&amp;BJ9,Buchungen!$G$7:$G$206,"Gesperrt")=1,4,9)))))))</f>
        <v>0</v>
      </c>
      <c r="CQ9">
        <f>IF(BK9=0,-1,IF(COUNTIFS(Buchungen!$A$7:$A$206,"&lt;="&amp;BK9,Buchungen!$B$7:$B$206,"&gt;"&amp;BK9,Buchungen!$G$7:$G$206,"&lt;&gt;Storniert")=0,0,IF(COUNTIFS(Buchungen!$A$7:$A$206,"&lt;="&amp;BK9,Buchungen!$B$7:$B$206,"&gt;"&amp;BK9,Buchungen!$G$7:$G$206,"&lt;&gt;Storniert")&gt;1,9,IF(COUNTIFS(Buchungen!$A$7:$A$206,"&lt;="&amp;BK9,Buchungen!$B$7:$B$206,"&gt;"&amp;BK9,Buchungen!$G$7:$G$206,"Gebucht")=1,1,IF(COUNTIFS(Buchungen!$A$7:$A$206,"&lt;="&amp;BK9,Buchungen!$B$7:$B$206,"&gt;"&amp;BK9,Buchungen!$G$7:$G$206,"Anfrage")=1,2,IF(COUNTIFS(Buchungen!$A$7:$A$206,"&lt;="&amp;BK9,Buchungen!$B$7:$B$206,"&gt;"&amp;BK9,Buchungen!$G$7:$G$206,"Eigennutzung")=1,3,IF(COUNTIFS(Buchungen!$A$7:$A$206,"&lt;="&amp;BK9,Buchungen!$B$7:$B$206,"&gt;"&amp;BK9,Buchungen!$G$7:$G$206,"Gesperrt")=1,4,9)))))))</f>
        <v>0</v>
      </c>
      <c r="CR9">
        <f>IF(BL9=0,-1,IF(COUNTIFS(Buchungen!$A$7:$A$206,"&lt;="&amp;BL9,Buchungen!$B$7:$B$206,"&gt;"&amp;BL9,Buchungen!$G$7:$G$206,"&lt;&gt;Storniert")=0,0,IF(COUNTIFS(Buchungen!$A$7:$A$206,"&lt;="&amp;BL9,Buchungen!$B$7:$B$206,"&gt;"&amp;BL9,Buchungen!$G$7:$G$206,"&lt;&gt;Storniert")&gt;1,9,IF(COUNTIFS(Buchungen!$A$7:$A$206,"&lt;="&amp;BL9,Buchungen!$B$7:$B$206,"&gt;"&amp;BL9,Buchungen!$G$7:$G$206,"Gebucht")=1,1,IF(COUNTIFS(Buchungen!$A$7:$A$206,"&lt;="&amp;BL9,Buchungen!$B$7:$B$206,"&gt;"&amp;BL9,Buchungen!$G$7:$G$206,"Anfrage")=1,2,IF(COUNTIFS(Buchungen!$A$7:$A$206,"&lt;="&amp;BL9,Buchungen!$B$7:$B$206,"&gt;"&amp;BL9,Buchungen!$G$7:$G$206,"Eigennutzung")=1,3,IF(COUNTIFS(Buchungen!$A$7:$A$206,"&lt;="&amp;BL9,Buchungen!$B$7:$B$206,"&gt;"&amp;BL9,Buchungen!$G$7:$G$206,"Gesperrt")=1,4,9)))))))</f>
        <v>-1</v>
      </c>
    </row>
    <row r="10" spans="1:96" ht="20.100000000000001" customHeight="1" x14ac:dyDescent="0.25">
      <c r="A10" s="16" t="s">
        <v>36</v>
      </c>
      <c r="B10" s="17" t="str">
        <f>IF(AH10=0,"",IF(AND(COUNTIFS(Buchungen!$A$7:$A$206,AH10,Buchungen!$G$7:$G$206,"&lt;&gt;Storniert")&gt;0,COUNTIFS(Buchungen!$B$7:$B$206,AH10,Buchungen!$G$7:$G$206,"&lt;&gt;Storniert")&gt;0),"W",IF(COUNTIFS(Buchungen!$A$7:$A$206,AH10,Buchungen!$G$7:$G$206,"&lt;&gt;Storniert")&gt;0,"An",IF(COUNTIFS(Buchungen!$B$7:$B$206,AH10,Buchungen!$G$7:$G$206,"&lt;&gt;Storniert")&gt;0,"Ab",""))))</f>
        <v/>
      </c>
      <c r="C10" s="17" t="str">
        <f>IF(AI10=0,"",IF(AND(COUNTIFS(Buchungen!$A$7:$A$206,AI10,Buchungen!$G$7:$G$206,"&lt;&gt;Storniert")&gt;0,COUNTIFS(Buchungen!$B$7:$B$206,AI10,Buchungen!$G$7:$G$206,"&lt;&gt;Storniert")&gt;0),"W",IF(COUNTIFS(Buchungen!$A$7:$A$206,AI10,Buchungen!$G$7:$G$206,"&lt;&gt;Storniert")&gt;0,"An",IF(COUNTIFS(Buchungen!$B$7:$B$206,AI10,Buchungen!$G$7:$G$206,"&lt;&gt;Storniert")&gt;0,"Ab",""))))</f>
        <v/>
      </c>
      <c r="D10" s="17" t="str">
        <f>IF(AJ10=0,"",IF(AND(COUNTIFS(Buchungen!$A$7:$A$206,AJ10,Buchungen!$G$7:$G$206,"&lt;&gt;Storniert")&gt;0,COUNTIFS(Buchungen!$B$7:$B$206,AJ10,Buchungen!$G$7:$G$206,"&lt;&gt;Storniert")&gt;0),"W",IF(COUNTIFS(Buchungen!$A$7:$A$206,AJ10,Buchungen!$G$7:$G$206,"&lt;&gt;Storniert")&gt;0,"An",IF(COUNTIFS(Buchungen!$B$7:$B$206,AJ10,Buchungen!$G$7:$G$206,"&lt;&gt;Storniert")&gt;0,"Ab",""))))</f>
        <v/>
      </c>
      <c r="E10" s="17" t="str">
        <f>IF(AK10=0,"",IF(AND(COUNTIFS(Buchungen!$A$7:$A$206,AK10,Buchungen!$G$7:$G$206,"&lt;&gt;Storniert")&gt;0,COUNTIFS(Buchungen!$B$7:$B$206,AK10,Buchungen!$G$7:$G$206,"&lt;&gt;Storniert")&gt;0),"W",IF(COUNTIFS(Buchungen!$A$7:$A$206,AK10,Buchungen!$G$7:$G$206,"&lt;&gt;Storniert")&gt;0,"An",IF(COUNTIFS(Buchungen!$B$7:$B$206,AK10,Buchungen!$G$7:$G$206,"&lt;&gt;Storniert")&gt;0,"Ab",""))))</f>
        <v/>
      </c>
      <c r="F10" s="17" t="str">
        <f>IF(AL10=0,"",IF(AND(COUNTIFS(Buchungen!$A$7:$A$206,AL10,Buchungen!$G$7:$G$206,"&lt;&gt;Storniert")&gt;0,COUNTIFS(Buchungen!$B$7:$B$206,AL10,Buchungen!$G$7:$G$206,"&lt;&gt;Storniert")&gt;0),"W",IF(COUNTIFS(Buchungen!$A$7:$A$206,AL10,Buchungen!$G$7:$G$206,"&lt;&gt;Storniert")&gt;0,"An",IF(COUNTIFS(Buchungen!$B$7:$B$206,AL10,Buchungen!$G$7:$G$206,"&lt;&gt;Storniert")&gt;0,"Ab",""))))</f>
        <v/>
      </c>
      <c r="G10" s="17" t="str">
        <f>IF(AM10=0,"",IF(AND(COUNTIFS(Buchungen!$A$7:$A$206,AM10,Buchungen!$G$7:$G$206,"&lt;&gt;Storniert")&gt;0,COUNTIFS(Buchungen!$B$7:$B$206,AM10,Buchungen!$G$7:$G$206,"&lt;&gt;Storniert")&gt;0),"W",IF(COUNTIFS(Buchungen!$A$7:$A$206,AM10,Buchungen!$G$7:$G$206,"&lt;&gt;Storniert")&gt;0,"An",IF(COUNTIFS(Buchungen!$B$7:$B$206,AM10,Buchungen!$G$7:$G$206,"&lt;&gt;Storniert")&gt;0,"Ab",""))))</f>
        <v/>
      </c>
      <c r="H10" s="17" t="str">
        <f>IF(AN10=0,"",IF(AND(COUNTIFS(Buchungen!$A$7:$A$206,AN10,Buchungen!$G$7:$G$206,"&lt;&gt;Storniert")&gt;0,COUNTIFS(Buchungen!$B$7:$B$206,AN10,Buchungen!$G$7:$G$206,"&lt;&gt;Storniert")&gt;0),"W",IF(COUNTIFS(Buchungen!$A$7:$A$206,AN10,Buchungen!$G$7:$G$206,"&lt;&gt;Storniert")&gt;0,"An",IF(COUNTIFS(Buchungen!$B$7:$B$206,AN10,Buchungen!$G$7:$G$206,"&lt;&gt;Storniert")&gt;0,"Ab",""))))</f>
        <v/>
      </c>
      <c r="I10" s="17" t="str">
        <f>IF(AO10=0,"",IF(AND(COUNTIFS(Buchungen!$A$7:$A$206,AO10,Buchungen!$G$7:$G$206,"&lt;&gt;Storniert")&gt;0,COUNTIFS(Buchungen!$B$7:$B$206,AO10,Buchungen!$G$7:$G$206,"&lt;&gt;Storniert")&gt;0),"W",IF(COUNTIFS(Buchungen!$A$7:$A$206,AO10,Buchungen!$G$7:$G$206,"&lt;&gt;Storniert")&gt;0,"An",IF(COUNTIFS(Buchungen!$B$7:$B$206,AO10,Buchungen!$G$7:$G$206,"&lt;&gt;Storniert")&gt;0,"Ab",""))))</f>
        <v/>
      </c>
      <c r="J10" s="17" t="str">
        <f>IF(AP10=0,"",IF(AND(COUNTIFS(Buchungen!$A$7:$A$206,AP10,Buchungen!$G$7:$G$206,"&lt;&gt;Storniert")&gt;0,COUNTIFS(Buchungen!$B$7:$B$206,AP10,Buchungen!$G$7:$G$206,"&lt;&gt;Storniert")&gt;0),"W",IF(COUNTIFS(Buchungen!$A$7:$A$206,AP10,Buchungen!$G$7:$G$206,"&lt;&gt;Storniert")&gt;0,"An",IF(COUNTIFS(Buchungen!$B$7:$B$206,AP10,Buchungen!$G$7:$G$206,"&lt;&gt;Storniert")&gt;0,"Ab",""))))</f>
        <v/>
      </c>
      <c r="K10" s="17" t="str">
        <f>IF(AQ10=0,"",IF(AND(COUNTIFS(Buchungen!$A$7:$A$206,AQ10,Buchungen!$G$7:$G$206,"&lt;&gt;Storniert")&gt;0,COUNTIFS(Buchungen!$B$7:$B$206,AQ10,Buchungen!$G$7:$G$206,"&lt;&gt;Storniert")&gt;0),"W",IF(COUNTIFS(Buchungen!$A$7:$A$206,AQ10,Buchungen!$G$7:$G$206,"&lt;&gt;Storniert")&gt;0,"An",IF(COUNTIFS(Buchungen!$B$7:$B$206,AQ10,Buchungen!$G$7:$G$206,"&lt;&gt;Storniert")&gt;0,"Ab",""))))</f>
        <v/>
      </c>
      <c r="L10" s="17" t="str">
        <f>IF(AR10=0,"",IF(AND(COUNTIFS(Buchungen!$A$7:$A$206,AR10,Buchungen!$G$7:$G$206,"&lt;&gt;Storniert")&gt;0,COUNTIFS(Buchungen!$B$7:$B$206,AR10,Buchungen!$G$7:$G$206,"&lt;&gt;Storniert")&gt;0),"W",IF(COUNTIFS(Buchungen!$A$7:$A$206,AR10,Buchungen!$G$7:$G$206,"&lt;&gt;Storniert")&gt;0,"An",IF(COUNTIFS(Buchungen!$B$7:$B$206,AR10,Buchungen!$G$7:$G$206,"&lt;&gt;Storniert")&gt;0,"Ab",""))))</f>
        <v/>
      </c>
      <c r="M10" s="17" t="str">
        <f>IF(AS10=0,"",IF(AND(COUNTIFS(Buchungen!$A$7:$A$206,AS10,Buchungen!$G$7:$G$206,"&lt;&gt;Storniert")&gt;0,COUNTIFS(Buchungen!$B$7:$B$206,AS10,Buchungen!$G$7:$G$206,"&lt;&gt;Storniert")&gt;0),"W",IF(COUNTIFS(Buchungen!$A$7:$A$206,AS10,Buchungen!$G$7:$G$206,"&lt;&gt;Storniert")&gt;0,"An",IF(COUNTIFS(Buchungen!$B$7:$B$206,AS10,Buchungen!$G$7:$G$206,"&lt;&gt;Storniert")&gt;0,"Ab",""))))</f>
        <v/>
      </c>
      <c r="N10" s="17" t="str">
        <f>IF(AT10=0,"",IF(AND(COUNTIFS(Buchungen!$A$7:$A$206,AT10,Buchungen!$G$7:$G$206,"&lt;&gt;Storniert")&gt;0,COUNTIFS(Buchungen!$B$7:$B$206,AT10,Buchungen!$G$7:$G$206,"&lt;&gt;Storniert")&gt;0),"W",IF(COUNTIFS(Buchungen!$A$7:$A$206,AT10,Buchungen!$G$7:$G$206,"&lt;&gt;Storniert")&gt;0,"An",IF(COUNTIFS(Buchungen!$B$7:$B$206,AT10,Buchungen!$G$7:$G$206,"&lt;&gt;Storniert")&gt;0,"Ab",""))))</f>
        <v/>
      </c>
      <c r="O10" s="17" t="str">
        <f>IF(AU10=0,"",IF(AND(COUNTIFS(Buchungen!$A$7:$A$206,AU10,Buchungen!$G$7:$G$206,"&lt;&gt;Storniert")&gt;0,COUNTIFS(Buchungen!$B$7:$B$206,AU10,Buchungen!$G$7:$G$206,"&lt;&gt;Storniert")&gt;0),"W",IF(COUNTIFS(Buchungen!$A$7:$A$206,AU10,Buchungen!$G$7:$G$206,"&lt;&gt;Storniert")&gt;0,"An",IF(COUNTIFS(Buchungen!$B$7:$B$206,AU10,Buchungen!$G$7:$G$206,"&lt;&gt;Storniert")&gt;0,"Ab",""))))</f>
        <v/>
      </c>
      <c r="P10" s="17" t="str">
        <f>IF(AV10=0,"",IF(AND(COUNTIFS(Buchungen!$A$7:$A$206,AV10,Buchungen!$G$7:$G$206,"&lt;&gt;Storniert")&gt;0,COUNTIFS(Buchungen!$B$7:$B$206,AV10,Buchungen!$G$7:$G$206,"&lt;&gt;Storniert")&gt;0),"W",IF(COUNTIFS(Buchungen!$A$7:$A$206,AV10,Buchungen!$G$7:$G$206,"&lt;&gt;Storniert")&gt;0,"An",IF(COUNTIFS(Buchungen!$B$7:$B$206,AV10,Buchungen!$G$7:$G$206,"&lt;&gt;Storniert")&gt;0,"Ab",""))))</f>
        <v/>
      </c>
      <c r="Q10" s="17" t="str">
        <f>IF(AW10=0,"",IF(AND(COUNTIFS(Buchungen!$A$7:$A$206,AW10,Buchungen!$G$7:$G$206,"&lt;&gt;Storniert")&gt;0,COUNTIFS(Buchungen!$B$7:$B$206,AW10,Buchungen!$G$7:$G$206,"&lt;&gt;Storniert")&gt;0),"W",IF(COUNTIFS(Buchungen!$A$7:$A$206,AW10,Buchungen!$G$7:$G$206,"&lt;&gt;Storniert")&gt;0,"An",IF(COUNTIFS(Buchungen!$B$7:$B$206,AW10,Buchungen!$G$7:$G$206,"&lt;&gt;Storniert")&gt;0,"Ab",""))))</f>
        <v/>
      </c>
      <c r="R10" s="17" t="str">
        <f>IF(AX10=0,"",IF(AND(COUNTIFS(Buchungen!$A$7:$A$206,AX10,Buchungen!$G$7:$G$206,"&lt;&gt;Storniert")&gt;0,COUNTIFS(Buchungen!$B$7:$B$206,AX10,Buchungen!$G$7:$G$206,"&lt;&gt;Storniert")&gt;0),"W",IF(COUNTIFS(Buchungen!$A$7:$A$206,AX10,Buchungen!$G$7:$G$206,"&lt;&gt;Storniert")&gt;0,"An",IF(COUNTIFS(Buchungen!$B$7:$B$206,AX10,Buchungen!$G$7:$G$206,"&lt;&gt;Storniert")&gt;0,"Ab",""))))</f>
        <v/>
      </c>
      <c r="S10" s="17" t="str">
        <f>IF(AY10=0,"",IF(AND(COUNTIFS(Buchungen!$A$7:$A$206,AY10,Buchungen!$G$7:$G$206,"&lt;&gt;Storniert")&gt;0,COUNTIFS(Buchungen!$B$7:$B$206,AY10,Buchungen!$G$7:$G$206,"&lt;&gt;Storniert")&gt;0),"W",IF(COUNTIFS(Buchungen!$A$7:$A$206,AY10,Buchungen!$G$7:$G$206,"&lt;&gt;Storniert")&gt;0,"An",IF(COUNTIFS(Buchungen!$B$7:$B$206,AY10,Buchungen!$G$7:$G$206,"&lt;&gt;Storniert")&gt;0,"Ab",""))))</f>
        <v/>
      </c>
      <c r="T10" s="17" t="str">
        <f>IF(AZ10=0,"",IF(AND(COUNTIFS(Buchungen!$A$7:$A$206,AZ10,Buchungen!$G$7:$G$206,"&lt;&gt;Storniert")&gt;0,COUNTIFS(Buchungen!$B$7:$B$206,AZ10,Buchungen!$G$7:$G$206,"&lt;&gt;Storniert")&gt;0),"W",IF(COUNTIFS(Buchungen!$A$7:$A$206,AZ10,Buchungen!$G$7:$G$206,"&lt;&gt;Storniert")&gt;0,"An",IF(COUNTIFS(Buchungen!$B$7:$B$206,AZ10,Buchungen!$G$7:$G$206,"&lt;&gt;Storniert")&gt;0,"Ab",""))))</f>
        <v/>
      </c>
      <c r="U10" s="17" t="str">
        <f>IF(BA10=0,"",IF(AND(COUNTIFS(Buchungen!$A$7:$A$206,BA10,Buchungen!$G$7:$G$206,"&lt;&gt;Storniert")&gt;0,COUNTIFS(Buchungen!$B$7:$B$206,BA10,Buchungen!$G$7:$G$206,"&lt;&gt;Storniert")&gt;0),"W",IF(COUNTIFS(Buchungen!$A$7:$A$206,BA10,Buchungen!$G$7:$G$206,"&lt;&gt;Storniert")&gt;0,"An",IF(COUNTIFS(Buchungen!$B$7:$B$206,BA10,Buchungen!$G$7:$G$206,"&lt;&gt;Storniert")&gt;0,"Ab",""))))</f>
        <v/>
      </c>
      <c r="V10" s="17" t="str">
        <f>IF(BB10=0,"",IF(AND(COUNTIFS(Buchungen!$A$7:$A$206,BB10,Buchungen!$G$7:$G$206,"&lt;&gt;Storniert")&gt;0,COUNTIFS(Buchungen!$B$7:$B$206,BB10,Buchungen!$G$7:$G$206,"&lt;&gt;Storniert")&gt;0),"W",IF(COUNTIFS(Buchungen!$A$7:$A$206,BB10,Buchungen!$G$7:$G$206,"&lt;&gt;Storniert")&gt;0,"An",IF(COUNTIFS(Buchungen!$B$7:$B$206,BB10,Buchungen!$G$7:$G$206,"&lt;&gt;Storniert")&gt;0,"Ab",""))))</f>
        <v/>
      </c>
      <c r="W10" s="17" t="str">
        <f>IF(BC10=0,"",IF(AND(COUNTIFS(Buchungen!$A$7:$A$206,BC10,Buchungen!$G$7:$G$206,"&lt;&gt;Storniert")&gt;0,COUNTIFS(Buchungen!$B$7:$B$206,BC10,Buchungen!$G$7:$G$206,"&lt;&gt;Storniert")&gt;0),"W",IF(COUNTIFS(Buchungen!$A$7:$A$206,BC10,Buchungen!$G$7:$G$206,"&lt;&gt;Storniert")&gt;0,"An",IF(COUNTIFS(Buchungen!$B$7:$B$206,BC10,Buchungen!$G$7:$G$206,"&lt;&gt;Storniert")&gt;0,"Ab",""))))</f>
        <v/>
      </c>
      <c r="X10" s="17" t="str">
        <f>IF(BD10=0,"",IF(AND(COUNTIFS(Buchungen!$A$7:$A$206,BD10,Buchungen!$G$7:$G$206,"&lt;&gt;Storniert")&gt;0,COUNTIFS(Buchungen!$B$7:$B$206,BD10,Buchungen!$G$7:$G$206,"&lt;&gt;Storniert")&gt;0),"W",IF(COUNTIFS(Buchungen!$A$7:$A$206,BD10,Buchungen!$G$7:$G$206,"&lt;&gt;Storniert")&gt;0,"An",IF(COUNTIFS(Buchungen!$B$7:$B$206,BD10,Buchungen!$G$7:$G$206,"&lt;&gt;Storniert")&gt;0,"Ab",""))))</f>
        <v/>
      </c>
      <c r="Y10" s="17" t="str">
        <f>IF(BE10=0,"",IF(AND(COUNTIFS(Buchungen!$A$7:$A$206,BE10,Buchungen!$G$7:$G$206,"&lt;&gt;Storniert")&gt;0,COUNTIFS(Buchungen!$B$7:$B$206,BE10,Buchungen!$G$7:$G$206,"&lt;&gt;Storniert")&gt;0),"W",IF(COUNTIFS(Buchungen!$A$7:$A$206,BE10,Buchungen!$G$7:$G$206,"&lt;&gt;Storniert")&gt;0,"An",IF(COUNTIFS(Buchungen!$B$7:$B$206,BE10,Buchungen!$G$7:$G$206,"&lt;&gt;Storniert")&gt;0,"Ab",""))))</f>
        <v/>
      </c>
      <c r="Z10" s="17" t="str">
        <f>IF(BF10=0,"",IF(AND(COUNTIFS(Buchungen!$A$7:$A$206,BF10,Buchungen!$G$7:$G$206,"&lt;&gt;Storniert")&gt;0,COUNTIFS(Buchungen!$B$7:$B$206,BF10,Buchungen!$G$7:$G$206,"&lt;&gt;Storniert")&gt;0),"W",IF(COUNTIFS(Buchungen!$A$7:$A$206,BF10,Buchungen!$G$7:$G$206,"&lt;&gt;Storniert")&gt;0,"An",IF(COUNTIFS(Buchungen!$B$7:$B$206,BF10,Buchungen!$G$7:$G$206,"&lt;&gt;Storniert")&gt;0,"Ab",""))))</f>
        <v/>
      </c>
      <c r="AA10" s="17" t="str">
        <f>IF(BG10=0,"",IF(AND(COUNTIFS(Buchungen!$A$7:$A$206,BG10,Buchungen!$G$7:$G$206,"&lt;&gt;Storniert")&gt;0,COUNTIFS(Buchungen!$B$7:$B$206,BG10,Buchungen!$G$7:$G$206,"&lt;&gt;Storniert")&gt;0),"W",IF(COUNTIFS(Buchungen!$A$7:$A$206,BG10,Buchungen!$G$7:$G$206,"&lt;&gt;Storniert")&gt;0,"An",IF(COUNTIFS(Buchungen!$B$7:$B$206,BG10,Buchungen!$G$7:$G$206,"&lt;&gt;Storniert")&gt;0,"Ab",""))))</f>
        <v/>
      </c>
      <c r="AB10" s="17" t="str">
        <f>IF(BH10=0,"",IF(AND(COUNTIFS(Buchungen!$A$7:$A$206,BH10,Buchungen!$G$7:$G$206,"&lt;&gt;Storniert")&gt;0,COUNTIFS(Buchungen!$B$7:$B$206,BH10,Buchungen!$G$7:$G$206,"&lt;&gt;Storniert")&gt;0),"W",IF(COUNTIFS(Buchungen!$A$7:$A$206,BH10,Buchungen!$G$7:$G$206,"&lt;&gt;Storniert")&gt;0,"An",IF(COUNTIFS(Buchungen!$B$7:$B$206,BH10,Buchungen!$G$7:$G$206,"&lt;&gt;Storniert")&gt;0,"Ab",""))))</f>
        <v/>
      </c>
      <c r="AC10" s="17" t="str">
        <f>IF(BI10=0,"",IF(AND(COUNTIFS(Buchungen!$A$7:$A$206,BI10,Buchungen!$G$7:$G$206,"&lt;&gt;Storniert")&gt;0,COUNTIFS(Buchungen!$B$7:$B$206,BI10,Buchungen!$G$7:$G$206,"&lt;&gt;Storniert")&gt;0),"W",IF(COUNTIFS(Buchungen!$A$7:$A$206,BI10,Buchungen!$G$7:$G$206,"&lt;&gt;Storniert")&gt;0,"An",IF(COUNTIFS(Buchungen!$B$7:$B$206,BI10,Buchungen!$G$7:$G$206,"&lt;&gt;Storniert")&gt;0,"Ab",""))))</f>
        <v/>
      </c>
      <c r="AD10" s="17" t="str">
        <f>IF(BJ10=0,"",IF(AND(COUNTIFS(Buchungen!$A$7:$A$206,BJ10,Buchungen!$G$7:$G$206,"&lt;&gt;Storniert")&gt;0,COUNTIFS(Buchungen!$B$7:$B$206,BJ10,Buchungen!$G$7:$G$206,"&lt;&gt;Storniert")&gt;0),"W",IF(COUNTIFS(Buchungen!$A$7:$A$206,BJ10,Buchungen!$G$7:$G$206,"&lt;&gt;Storniert")&gt;0,"An",IF(COUNTIFS(Buchungen!$B$7:$B$206,BJ10,Buchungen!$G$7:$G$206,"&lt;&gt;Storniert")&gt;0,"Ab",""))))</f>
        <v/>
      </c>
      <c r="AE10" s="17" t="str">
        <f>IF(BK10=0,"",IF(AND(COUNTIFS(Buchungen!$A$7:$A$206,BK10,Buchungen!$G$7:$G$206,"&lt;&gt;Storniert")&gt;0,COUNTIFS(Buchungen!$B$7:$B$206,BK10,Buchungen!$G$7:$G$206,"&lt;&gt;Storniert")&gt;0),"W",IF(COUNTIFS(Buchungen!$A$7:$A$206,BK10,Buchungen!$G$7:$G$206,"&lt;&gt;Storniert")&gt;0,"An",IF(COUNTIFS(Buchungen!$B$7:$B$206,BK10,Buchungen!$G$7:$G$206,"&lt;&gt;Storniert")&gt;0,"Ab",""))))</f>
        <v/>
      </c>
      <c r="AF10" s="17" t="str">
        <f>IF(BL10=0,"",IF(AND(COUNTIFS(Buchungen!$A$7:$A$206,BL10,Buchungen!$G$7:$G$206,"&lt;&gt;Storniert")&gt;0,COUNTIFS(Buchungen!$B$7:$B$206,BL10,Buchungen!$G$7:$G$206,"&lt;&gt;Storniert")&gt;0),"W",IF(COUNTIFS(Buchungen!$A$7:$A$206,BL10,Buchungen!$G$7:$G$206,"&lt;&gt;Storniert")&gt;0,"An",IF(COUNTIFS(Buchungen!$B$7:$B$206,BL10,Buchungen!$G$7:$G$206,"&lt;&gt;Storniert")&gt;0,"Ab",""))))</f>
        <v/>
      </c>
      <c r="AH10">
        <f>IF(MONTH(DATE(Einstellungen!$B$5,5,B$5))=5,DATE(Einstellungen!$B$5,5,B$5),0)</f>
        <v>46508</v>
      </c>
      <c r="AI10">
        <f>IF(MONTH(DATE(Einstellungen!$B$5,5,C$5))=5,DATE(Einstellungen!$B$5,5,C$5),0)</f>
        <v>46509</v>
      </c>
      <c r="AJ10">
        <f>IF(MONTH(DATE(Einstellungen!$B$5,5,D$5))=5,DATE(Einstellungen!$B$5,5,D$5),0)</f>
        <v>46510</v>
      </c>
      <c r="AK10">
        <f>IF(MONTH(DATE(Einstellungen!$B$5,5,E$5))=5,DATE(Einstellungen!$B$5,5,E$5),0)</f>
        <v>46511</v>
      </c>
      <c r="AL10">
        <f>IF(MONTH(DATE(Einstellungen!$B$5,5,F$5))=5,DATE(Einstellungen!$B$5,5,F$5),0)</f>
        <v>46512</v>
      </c>
      <c r="AM10">
        <f>IF(MONTH(DATE(Einstellungen!$B$5,5,G$5))=5,DATE(Einstellungen!$B$5,5,G$5),0)</f>
        <v>46513</v>
      </c>
      <c r="AN10">
        <f>IF(MONTH(DATE(Einstellungen!$B$5,5,H$5))=5,DATE(Einstellungen!$B$5,5,H$5),0)</f>
        <v>46514</v>
      </c>
      <c r="AO10">
        <f>IF(MONTH(DATE(Einstellungen!$B$5,5,I$5))=5,DATE(Einstellungen!$B$5,5,I$5),0)</f>
        <v>46515</v>
      </c>
      <c r="AP10">
        <f>IF(MONTH(DATE(Einstellungen!$B$5,5,J$5))=5,DATE(Einstellungen!$B$5,5,J$5),0)</f>
        <v>46516</v>
      </c>
      <c r="AQ10">
        <f>IF(MONTH(DATE(Einstellungen!$B$5,5,K$5))=5,DATE(Einstellungen!$B$5,5,K$5),0)</f>
        <v>46517</v>
      </c>
      <c r="AR10">
        <f>IF(MONTH(DATE(Einstellungen!$B$5,5,L$5))=5,DATE(Einstellungen!$B$5,5,L$5),0)</f>
        <v>46518</v>
      </c>
      <c r="AS10">
        <f>IF(MONTH(DATE(Einstellungen!$B$5,5,M$5))=5,DATE(Einstellungen!$B$5,5,M$5),0)</f>
        <v>46519</v>
      </c>
      <c r="AT10">
        <f>IF(MONTH(DATE(Einstellungen!$B$5,5,N$5))=5,DATE(Einstellungen!$B$5,5,N$5),0)</f>
        <v>46520</v>
      </c>
      <c r="AU10">
        <f>IF(MONTH(DATE(Einstellungen!$B$5,5,O$5))=5,DATE(Einstellungen!$B$5,5,O$5),0)</f>
        <v>46521</v>
      </c>
      <c r="AV10">
        <f>IF(MONTH(DATE(Einstellungen!$B$5,5,P$5))=5,DATE(Einstellungen!$B$5,5,P$5),0)</f>
        <v>46522</v>
      </c>
      <c r="AW10">
        <f>IF(MONTH(DATE(Einstellungen!$B$5,5,Q$5))=5,DATE(Einstellungen!$B$5,5,Q$5),0)</f>
        <v>46523</v>
      </c>
      <c r="AX10">
        <f>IF(MONTH(DATE(Einstellungen!$B$5,5,R$5))=5,DATE(Einstellungen!$B$5,5,R$5),0)</f>
        <v>46524</v>
      </c>
      <c r="AY10">
        <f>IF(MONTH(DATE(Einstellungen!$B$5,5,S$5))=5,DATE(Einstellungen!$B$5,5,S$5),0)</f>
        <v>46525</v>
      </c>
      <c r="AZ10">
        <f>IF(MONTH(DATE(Einstellungen!$B$5,5,T$5))=5,DATE(Einstellungen!$B$5,5,T$5),0)</f>
        <v>46526</v>
      </c>
      <c r="BA10">
        <f>IF(MONTH(DATE(Einstellungen!$B$5,5,U$5))=5,DATE(Einstellungen!$B$5,5,U$5),0)</f>
        <v>46527</v>
      </c>
      <c r="BB10">
        <f>IF(MONTH(DATE(Einstellungen!$B$5,5,V$5))=5,DATE(Einstellungen!$B$5,5,V$5),0)</f>
        <v>46528</v>
      </c>
      <c r="BC10">
        <f>IF(MONTH(DATE(Einstellungen!$B$5,5,W$5))=5,DATE(Einstellungen!$B$5,5,W$5),0)</f>
        <v>46529</v>
      </c>
      <c r="BD10">
        <f>IF(MONTH(DATE(Einstellungen!$B$5,5,X$5))=5,DATE(Einstellungen!$B$5,5,X$5),0)</f>
        <v>46530</v>
      </c>
      <c r="BE10">
        <f>IF(MONTH(DATE(Einstellungen!$B$5,5,Y$5))=5,DATE(Einstellungen!$B$5,5,Y$5),0)</f>
        <v>46531</v>
      </c>
      <c r="BF10">
        <f>IF(MONTH(DATE(Einstellungen!$B$5,5,Z$5))=5,DATE(Einstellungen!$B$5,5,Z$5),0)</f>
        <v>46532</v>
      </c>
      <c r="BG10">
        <f>IF(MONTH(DATE(Einstellungen!$B$5,5,AA$5))=5,DATE(Einstellungen!$B$5,5,AA$5),0)</f>
        <v>46533</v>
      </c>
      <c r="BH10">
        <f>IF(MONTH(DATE(Einstellungen!$B$5,5,AB$5))=5,DATE(Einstellungen!$B$5,5,AB$5),0)</f>
        <v>46534</v>
      </c>
      <c r="BI10">
        <f>IF(MONTH(DATE(Einstellungen!$B$5,5,AC$5))=5,DATE(Einstellungen!$B$5,5,AC$5),0)</f>
        <v>46535</v>
      </c>
      <c r="BJ10">
        <f>IF(MONTH(DATE(Einstellungen!$B$5,5,AD$5))=5,DATE(Einstellungen!$B$5,5,AD$5),0)</f>
        <v>46536</v>
      </c>
      <c r="BK10">
        <f>IF(MONTH(DATE(Einstellungen!$B$5,5,AE$5))=5,DATE(Einstellungen!$B$5,5,AE$5),0)</f>
        <v>46537</v>
      </c>
      <c r="BL10">
        <f>IF(MONTH(DATE(Einstellungen!$B$5,5,AF$5))=5,DATE(Einstellungen!$B$5,5,AF$5),0)</f>
        <v>46538</v>
      </c>
      <c r="BN10">
        <f>IF(AH10=0,-1,IF(COUNTIFS(Buchungen!$A$7:$A$206,"&lt;="&amp;AH10,Buchungen!$B$7:$B$206,"&gt;"&amp;AH10,Buchungen!$G$7:$G$206,"&lt;&gt;Storniert")=0,0,IF(COUNTIFS(Buchungen!$A$7:$A$206,"&lt;="&amp;AH10,Buchungen!$B$7:$B$206,"&gt;"&amp;AH10,Buchungen!$G$7:$G$206,"&lt;&gt;Storniert")&gt;1,9,IF(COUNTIFS(Buchungen!$A$7:$A$206,"&lt;="&amp;AH10,Buchungen!$B$7:$B$206,"&gt;"&amp;AH10,Buchungen!$G$7:$G$206,"Gebucht")=1,1,IF(COUNTIFS(Buchungen!$A$7:$A$206,"&lt;="&amp;AH10,Buchungen!$B$7:$B$206,"&gt;"&amp;AH10,Buchungen!$G$7:$G$206,"Anfrage")=1,2,IF(COUNTIFS(Buchungen!$A$7:$A$206,"&lt;="&amp;AH10,Buchungen!$B$7:$B$206,"&gt;"&amp;AH10,Buchungen!$G$7:$G$206,"Eigennutzung")=1,3,IF(COUNTIFS(Buchungen!$A$7:$A$206,"&lt;="&amp;AH10,Buchungen!$B$7:$B$206,"&gt;"&amp;AH10,Buchungen!$G$7:$G$206,"Gesperrt")=1,4,9)))))))</f>
        <v>0</v>
      </c>
      <c r="BO10">
        <f>IF(AI10=0,-1,IF(COUNTIFS(Buchungen!$A$7:$A$206,"&lt;="&amp;AI10,Buchungen!$B$7:$B$206,"&gt;"&amp;AI10,Buchungen!$G$7:$G$206,"&lt;&gt;Storniert")=0,0,IF(COUNTIFS(Buchungen!$A$7:$A$206,"&lt;="&amp;AI10,Buchungen!$B$7:$B$206,"&gt;"&amp;AI10,Buchungen!$G$7:$G$206,"&lt;&gt;Storniert")&gt;1,9,IF(COUNTIFS(Buchungen!$A$7:$A$206,"&lt;="&amp;AI10,Buchungen!$B$7:$B$206,"&gt;"&amp;AI10,Buchungen!$G$7:$G$206,"Gebucht")=1,1,IF(COUNTIFS(Buchungen!$A$7:$A$206,"&lt;="&amp;AI10,Buchungen!$B$7:$B$206,"&gt;"&amp;AI10,Buchungen!$G$7:$G$206,"Anfrage")=1,2,IF(COUNTIFS(Buchungen!$A$7:$A$206,"&lt;="&amp;AI10,Buchungen!$B$7:$B$206,"&gt;"&amp;AI10,Buchungen!$G$7:$G$206,"Eigennutzung")=1,3,IF(COUNTIFS(Buchungen!$A$7:$A$206,"&lt;="&amp;AI10,Buchungen!$B$7:$B$206,"&gt;"&amp;AI10,Buchungen!$G$7:$G$206,"Gesperrt")=1,4,9)))))))</f>
        <v>0</v>
      </c>
      <c r="BP10">
        <f>IF(AJ10=0,-1,IF(COUNTIFS(Buchungen!$A$7:$A$206,"&lt;="&amp;AJ10,Buchungen!$B$7:$B$206,"&gt;"&amp;AJ10,Buchungen!$G$7:$G$206,"&lt;&gt;Storniert")=0,0,IF(COUNTIFS(Buchungen!$A$7:$A$206,"&lt;="&amp;AJ10,Buchungen!$B$7:$B$206,"&gt;"&amp;AJ10,Buchungen!$G$7:$G$206,"&lt;&gt;Storniert")&gt;1,9,IF(COUNTIFS(Buchungen!$A$7:$A$206,"&lt;="&amp;AJ10,Buchungen!$B$7:$B$206,"&gt;"&amp;AJ10,Buchungen!$G$7:$G$206,"Gebucht")=1,1,IF(COUNTIFS(Buchungen!$A$7:$A$206,"&lt;="&amp;AJ10,Buchungen!$B$7:$B$206,"&gt;"&amp;AJ10,Buchungen!$G$7:$G$206,"Anfrage")=1,2,IF(COUNTIFS(Buchungen!$A$7:$A$206,"&lt;="&amp;AJ10,Buchungen!$B$7:$B$206,"&gt;"&amp;AJ10,Buchungen!$G$7:$G$206,"Eigennutzung")=1,3,IF(COUNTIFS(Buchungen!$A$7:$A$206,"&lt;="&amp;AJ10,Buchungen!$B$7:$B$206,"&gt;"&amp;AJ10,Buchungen!$G$7:$G$206,"Gesperrt")=1,4,9)))))))</f>
        <v>0</v>
      </c>
      <c r="BQ10">
        <f>IF(AK10=0,-1,IF(COUNTIFS(Buchungen!$A$7:$A$206,"&lt;="&amp;AK10,Buchungen!$B$7:$B$206,"&gt;"&amp;AK10,Buchungen!$G$7:$G$206,"&lt;&gt;Storniert")=0,0,IF(COUNTIFS(Buchungen!$A$7:$A$206,"&lt;="&amp;AK10,Buchungen!$B$7:$B$206,"&gt;"&amp;AK10,Buchungen!$G$7:$G$206,"&lt;&gt;Storniert")&gt;1,9,IF(COUNTIFS(Buchungen!$A$7:$A$206,"&lt;="&amp;AK10,Buchungen!$B$7:$B$206,"&gt;"&amp;AK10,Buchungen!$G$7:$G$206,"Gebucht")=1,1,IF(COUNTIFS(Buchungen!$A$7:$A$206,"&lt;="&amp;AK10,Buchungen!$B$7:$B$206,"&gt;"&amp;AK10,Buchungen!$G$7:$G$206,"Anfrage")=1,2,IF(COUNTIFS(Buchungen!$A$7:$A$206,"&lt;="&amp;AK10,Buchungen!$B$7:$B$206,"&gt;"&amp;AK10,Buchungen!$G$7:$G$206,"Eigennutzung")=1,3,IF(COUNTIFS(Buchungen!$A$7:$A$206,"&lt;="&amp;AK10,Buchungen!$B$7:$B$206,"&gt;"&amp;AK10,Buchungen!$G$7:$G$206,"Gesperrt")=1,4,9)))))))</f>
        <v>0</v>
      </c>
      <c r="BR10">
        <f>IF(AL10=0,-1,IF(COUNTIFS(Buchungen!$A$7:$A$206,"&lt;="&amp;AL10,Buchungen!$B$7:$B$206,"&gt;"&amp;AL10,Buchungen!$G$7:$G$206,"&lt;&gt;Storniert")=0,0,IF(COUNTIFS(Buchungen!$A$7:$A$206,"&lt;="&amp;AL10,Buchungen!$B$7:$B$206,"&gt;"&amp;AL10,Buchungen!$G$7:$G$206,"&lt;&gt;Storniert")&gt;1,9,IF(COUNTIFS(Buchungen!$A$7:$A$206,"&lt;="&amp;AL10,Buchungen!$B$7:$B$206,"&gt;"&amp;AL10,Buchungen!$G$7:$G$206,"Gebucht")=1,1,IF(COUNTIFS(Buchungen!$A$7:$A$206,"&lt;="&amp;AL10,Buchungen!$B$7:$B$206,"&gt;"&amp;AL10,Buchungen!$G$7:$G$206,"Anfrage")=1,2,IF(COUNTIFS(Buchungen!$A$7:$A$206,"&lt;="&amp;AL10,Buchungen!$B$7:$B$206,"&gt;"&amp;AL10,Buchungen!$G$7:$G$206,"Eigennutzung")=1,3,IF(COUNTIFS(Buchungen!$A$7:$A$206,"&lt;="&amp;AL10,Buchungen!$B$7:$B$206,"&gt;"&amp;AL10,Buchungen!$G$7:$G$206,"Gesperrt")=1,4,9)))))))</f>
        <v>0</v>
      </c>
      <c r="BS10">
        <f>IF(AM10=0,-1,IF(COUNTIFS(Buchungen!$A$7:$A$206,"&lt;="&amp;AM10,Buchungen!$B$7:$B$206,"&gt;"&amp;AM10,Buchungen!$G$7:$G$206,"&lt;&gt;Storniert")=0,0,IF(COUNTIFS(Buchungen!$A$7:$A$206,"&lt;="&amp;AM10,Buchungen!$B$7:$B$206,"&gt;"&amp;AM10,Buchungen!$G$7:$G$206,"&lt;&gt;Storniert")&gt;1,9,IF(COUNTIFS(Buchungen!$A$7:$A$206,"&lt;="&amp;AM10,Buchungen!$B$7:$B$206,"&gt;"&amp;AM10,Buchungen!$G$7:$G$206,"Gebucht")=1,1,IF(COUNTIFS(Buchungen!$A$7:$A$206,"&lt;="&amp;AM10,Buchungen!$B$7:$B$206,"&gt;"&amp;AM10,Buchungen!$G$7:$G$206,"Anfrage")=1,2,IF(COUNTIFS(Buchungen!$A$7:$A$206,"&lt;="&amp;AM10,Buchungen!$B$7:$B$206,"&gt;"&amp;AM10,Buchungen!$G$7:$G$206,"Eigennutzung")=1,3,IF(COUNTIFS(Buchungen!$A$7:$A$206,"&lt;="&amp;AM10,Buchungen!$B$7:$B$206,"&gt;"&amp;AM10,Buchungen!$G$7:$G$206,"Gesperrt")=1,4,9)))))))</f>
        <v>0</v>
      </c>
      <c r="BT10">
        <f>IF(AN10=0,-1,IF(COUNTIFS(Buchungen!$A$7:$A$206,"&lt;="&amp;AN10,Buchungen!$B$7:$B$206,"&gt;"&amp;AN10,Buchungen!$G$7:$G$206,"&lt;&gt;Storniert")=0,0,IF(COUNTIFS(Buchungen!$A$7:$A$206,"&lt;="&amp;AN10,Buchungen!$B$7:$B$206,"&gt;"&amp;AN10,Buchungen!$G$7:$G$206,"&lt;&gt;Storniert")&gt;1,9,IF(COUNTIFS(Buchungen!$A$7:$A$206,"&lt;="&amp;AN10,Buchungen!$B$7:$B$206,"&gt;"&amp;AN10,Buchungen!$G$7:$G$206,"Gebucht")=1,1,IF(COUNTIFS(Buchungen!$A$7:$A$206,"&lt;="&amp;AN10,Buchungen!$B$7:$B$206,"&gt;"&amp;AN10,Buchungen!$G$7:$G$206,"Anfrage")=1,2,IF(COUNTIFS(Buchungen!$A$7:$A$206,"&lt;="&amp;AN10,Buchungen!$B$7:$B$206,"&gt;"&amp;AN10,Buchungen!$G$7:$G$206,"Eigennutzung")=1,3,IF(COUNTIFS(Buchungen!$A$7:$A$206,"&lt;="&amp;AN10,Buchungen!$B$7:$B$206,"&gt;"&amp;AN10,Buchungen!$G$7:$G$206,"Gesperrt")=1,4,9)))))))</f>
        <v>0</v>
      </c>
      <c r="BU10">
        <f>IF(AO10=0,-1,IF(COUNTIFS(Buchungen!$A$7:$A$206,"&lt;="&amp;AO10,Buchungen!$B$7:$B$206,"&gt;"&amp;AO10,Buchungen!$G$7:$G$206,"&lt;&gt;Storniert")=0,0,IF(COUNTIFS(Buchungen!$A$7:$A$206,"&lt;="&amp;AO10,Buchungen!$B$7:$B$206,"&gt;"&amp;AO10,Buchungen!$G$7:$G$206,"&lt;&gt;Storniert")&gt;1,9,IF(COUNTIFS(Buchungen!$A$7:$A$206,"&lt;="&amp;AO10,Buchungen!$B$7:$B$206,"&gt;"&amp;AO10,Buchungen!$G$7:$G$206,"Gebucht")=1,1,IF(COUNTIFS(Buchungen!$A$7:$A$206,"&lt;="&amp;AO10,Buchungen!$B$7:$B$206,"&gt;"&amp;AO10,Buchungen!$G$7:$G$206,"Anfrage")=1,2,IF(COUNTIFS(Buchungen!$A$7:$A$206,"&lt;="&amp;AO10,Buchungen!$B$7:$B$206,"&gt;"&amp;AO10,Buchungen!$G$7:$G$206,"Eigennutzung")=1,3,IF(COUNTIFS(Buchungen!$A$7:$A$206,"&lt;="&amp;AO10,Buchungen!$B$7:$B$206,"&gt;"&amp;AO10,Buchungen!$G$7:$G$206,"Gesperrt")=1,4,9)))))))</f>
        <v>0</v>
      </c>
      <c r="BV10">
        <f>IF(AP10=0,-1,IF(COUNTIFS(Buchungen!$A$7:$A$206,"&lt;="&amp;AP10,Buchungen!$B$7:$B$206,"&gt;"&amp;AP10,Buchungen!$G$7:$G$206,"&lt;&gt;Storniert")=0,0,IF(COUNTIFS(Buchungen!$A$7:$A$206,"&lt;="&amp;AP10,Buchungen!$B$7:$B$206,"&gt;"&amp;AP10,Buchungen!$G$7:$G$206,"&lt;&gt;Storniert")&gt;1,9,IF(COUNTIFS(Buchungen!$A$7:$A$206,"&lt;="&amp;AP10,Buchungen!$B$7:$B$206,"&gt;"&amp;AP10,Buchungen!$G$7:$G$206,"Gebucht")=1,1,IF(COUNTIFS(Buchungen!$A$7:$A$206,"&lt;="&amp;AP10,Buchungen!$B$7:$B$206,"&gt;"&amp;AP10,Buchungen!$G$7:$G$206,"Anfrage")=1,2,IF(COUNTIFS(Buchungen!$A$7:$A$206,"&lt;="&amp;AP10,Buchungen!$B$7:$B$206,"&gt;"&amp;AP10,Buchungen!$G$7:$G$206,"Eigennutzung")=1,3,IF(COUNTIFS(Buchungen!$A$7:$A$206,"&lt;="&amp;AP10,Buchungen!$B$7:$B$206,"&gt;"&amp;AP10,Buchungen!$G$7:$G$206,"Gesperrt")=1,4,9)))))))</f>
        <v>0</v>
      </c>
      <c r="BW10">
        <f>IF(AQ10=0,-1,IF(COUNTIFS(Buchungen!$A$7:$A$206,"&lt;="&amp;AQ10,Buchungen!$B$7:$B$206,"&gt;"&amp;AQ10,Buchungen!$G$7:$G$206,"&lt;&gt;Storniert")=0,0,IF(COUNTIFS(Buchungen!$A$7:$A$206,"&lt;="&amp;AQ10,Buchungen!$B$7:$B$206,"&gt;"&amp;AQ10,Buchungen!$G$7:$G$206,"&lt;&gt;Storniert")&gt;1,9,IF(COUNTIFS(Buchungen!$A$7:$A$206,"&lt;="&amp;AQ10,Buchungen!$B$7:$B$206,"&gt;"&amp;AQ10,Buchungen!$G$7:$G$206,"Gebucht")=1,1,IF(COUNTIFS(Buchungen!$A$7:$A$206,"&lt;="&amp;AQ10,Buchungen!$B$7:$B$206,"&gt;"&amp;AQ10,Buchungen!$G$7:$G$206,"Anfrage")=1,2,IF(COUNTIFS(Buchungen!$A$7:$A$206,"&lt;="&amp;AQ10,Buchungen!$B$7:$B$206,"&gt;"&amp;AQ10,Buchungen!$G$7:$G$206,"Eigennutzung")=1,3,IF(COUNTIFS(Buchungen!$A$7:$A$206,"&lt;="&amp;AQ10,Buchungen!$B$7:$B$206,"&gt;"&amp;AQ10,Buchungen!$G$7:$G$206,"Gesperrt")=1,4,9)))))))</f>
        <v>0</v>
      </c>
      <c r="BX10">
        <f>IF(AR10=0,-1,IF(COUNTIFS(Buchungen!$A$7:$A$206,"&lt;="&amp;AR10,Buchungen!$B$7:$B$206,"&gt;"&amp;AR10,Buchungen!$G$7:$G$206,"&lt;&gt;Storniert")=0,0,IF(COUNTIFS(Buchungen!$A$7:$A$206,"&lt;="&amp;AR10,Buchungen!$B$7:$B$206,"&gt;"&amp;AR10,Buchungen!$G$7:$G$206,"&lt;&gt;Storniert")&gt;1,9,IF(COUNTIFS(Buchungen!$A$7:$A$206,"&lt;="&amp;AR10,Buchungen!$B$7:$B$206,"&gt;"&amp;AR10,Buchungen!$G$7:$G$206,"Gebucht")=1,1,IF(COUNTIFS(Buchungen!$A$7:$A$206,"&lt;="&amp;AR10,Buchungen!$B$7:$B$206,"&gt;"&amp;AR10,Buchungen!$G$7:$G$206,"Anfrage")=1,2,IF(COUNTIFS(Buchungen!$A$7:$A$206,"&lt;="&amp;AR10,Buchungen!$B$7:$B$206,"&gt;"&amp;AR10,Buchungen!$G$7:$G$206,"Eigennutzung")=1,3,IF(COUNTIFS(Buchungen!$A$7:$A$206,"&lt;="&amp;AR10,Buchungen!$B$7:$B$206,"&gt;"&amp;AR10,Buchungen!$G$7:$G$206,"Gesperrt")=1,4,9)))))))</f>
        <v>0</v>
      </c>
      <c r="BY10">
        <f>IF(AS10=0,-1,IF(COUNTIFS(Buchungen!$A$7:$A$206,"&lt;="&amp;AS10,Buchungen!$B$7:$B$206,"&gt;"&amp;AS10,Buchungen!$G$7:$G$206,"&lt;&gt;Storniert")=0,0,IF(COUNTIFS(Buchungen!$A$7:$A$206,"&lt;="&amp;AS10,Buchungen!$B$7:$B$206,"&gt;"&amp;AS10,Buchungen!$G$7:$G$206,"&lt;&gt;Storniert")&gt;1,9,IF(COUNTIFS(Buchungen!$A$7:$A$206,"&lt;="&amp;AS10,Buchungen!$B$7:$B$206,"&gt;"&amp;AS10,Buchungen!$G$7:$G$206,"Gebucht")=1,1,IF(COUNTIFS(Buchungen!$A$7:$A$206,"&lt;="&amp;AS10,Buchungen!$B$7:$B$206,"&gt;"&amp;AS10,Buchungen!$G$7:$G$206,"Anfrage")=1,2,IF(COUNTIFS(Buchungen!$A$7:$A$206,"&lt;="&amp;AS10,Buchungen!$B$7:$B$206,"&gt;"&amp;AS10,Buchungen!$G$7:$G$206,"Eigennutzung")=1,3,IF(COUNTIFS(Buchungen!$A$7:$A$206,"&lt;="&amp;AS10,Buchungen!$B$7:$B$206,"&gt;"&amp;AS10,Buchungen!$G$7:$G$206,"Gesperrt")=1,4,9)))))))</f>
        <v>0</v>
      </c>
      <c r="BZ10">
        <f>IF(AT10=0,-1,IF(COUNTIFS(Buchungen!$A$7:$A$206,"&lt;="&amp;AT10,Buchungen!$B$7:$B$206,"&gt;"&amp;AT10,Buchungen!$G$7:$G$206,"&lt;&gt;Storniert")=0,0,IF(COUNTIFS(Buchungen!$A$7:$A$206,"&lt;="&amp;AT10,Buchungen!$B$7:$B$206,"&gt;"&amp;AT10,Buchungen!$G$7:$G$206,"&lt;&gt;Storniert")&gt;1,9,IF(COUNTIFS(Buchungen!$A$7:$A$206,"&lt;="&amp;AT10,Buchungen!$B$7:$B$206,"&gt;"&amp;AT10,Buchungen!$G$7:$G$206,"Gebucht")=1,1,IF(COUNTIFS(Buchungen!$A$7:$A$206,"&lt;="&amp;AT10,Buchungen!$B$7:$B$206,"&gt;"&amp;AT10,Buchungen!$G$7:$G$206,"Anfrage")=1,2,IF(COUNTIFS(Buchungen!$A$7:$A$206,"&lt;="&amp;AT10,Buchungen!$B$7:$B$206,"&gt;"&amp;AT10,Buchungen!$G$7:$G$206,"Eigennutzung")=1,3,IF(COUNTIFS(Buchungen!$A$7:$A$206,"&lt;="&amp;AT10,Buchungen!$B$7:$B$206,"&gt;"&amp;AT10,Buchungen!$G$7:$G$206,"Gesperrt")=1,4,9)))))))</f>
        <v>0</v>
      </c>
      <c r="CA10">
        <f>IF(AU10=0,-1,IF(COUNTIFS(Buchungen!$A$7:$A$206,"&lt;="&amp;AU10,Buchungen!$B$7:$B$206,"&gt;"&amp;AU10,Buchungen!$G$7:$G$206,"&lt;&gt;Storniert")=0,0,IF(COUNTIFS(Buchungen!$A$7:$A$206,"&lt;="&amp;AU10,Buchungen!$B$7:$B$206,"&gt;"&amp;AU10,Buchungen!$G$7:$G$206,"&lt;&gt;Storniert")&gt;1,9,IF(COUNTIFS(Buchungen!$A$7:$A$206,"&lt;="&amp;AU10,Buchungen!$B$7:$B$206,"&gt;"&amp;AU10,Buchungen!$G$7:$G$206,"Gebucht")=1,1,IF(COUNTIFS(Buchungen!$A$7:$A$206,"&lt;="&amp;AU10,Buchungen!$B$7:$B$206,"&gt;"&amp;AU10,Buchungen!$G$7:$G$206,"Anfrage")=1,2,IF(COUNTIFS(Buchungen!$A$7:$A$206,"&lt;="&amp;AU10,Buchungen!$B$7:$B$206,"&gt;"&amp;AU10,Buchungen!$G$7:$G$206,"Eigennutzung")=1,3,IF(COUNTIFS(Buchungen!$A$7:$A$206,"&lt;="&amp;AU10,Buchungen!$B$7:$B$206,"&gt;"&amp;AU10,Buchungen!$G$7:$G$206,"Gesperrt")=1,4,9)))))))</f>
        <v>0</v>
      </c>
      <c r="CB10">
        <f>IF(AV10=0,-1,IF(COUNTIFS(Buchungen!$A$7:$A$206,"&lt;="&amp;AV10,Buchungen!$B$7:$B$206,"&gt;"&amp;AV10,Buchungen!$G$7:$G$206,"&lt;&gt;Storniert")=0,0,IF(COUNTIFS(Buchungen!$A$7:$A$206,"&lt;="&amp;AV10,Buchungen!$B$7:$B$206,"&gt;"&amp;AV10,Buchungen!$G$7:$G$206,"&lt;&gt;Storniert")&gt;1,9,IF(COUNTIFS(Buchungen!$A$7:$A$206,"&lt;="&amp;AV10,Buchungen!$B$7:$B$206,"&gt;"&amp;AV10,Buchungen!$G$7:$G$206,"Gebucht")=1,1,IF(COUNTIFS(Buchungen!$A$7:$A$206,"&lt;="&amp;AV10,Buchungen!$B$7:$B$206,"&gt;"&amp;AV10,Buchungen!$G$7:$G$206,"Anfrage")=1,2,IF(COUNTIFS(Buchungen!$A$7:$A$206,"&lt;="&amp;AV10,Buchungen!$B$7:$B$206,"&gt;"&amp;AV10,Buchungen!$G$7:$G$206,"Eigennutzung")=1,3,IF(COUNTIFS(Buchungen!$A$7:$A$206,"&lt;="&amp;AV10,Buchungen!$B$7:$B$206,"&gt;"&amp;AV10,Buchungen!$G$7:$G$206,"Gesperrt")=1,4,9)))))))</f>
        <v>0</v>
      </c>
      <c r="CC10">
        <f>IF(AW10=0,-1,IF(COUNTIFS(Buchungen!$A$7:$A$206,"&lt;="&amp;AW10,Buchungen!$B$7:$B$206,"&gt;"&amp;AW10,Buchungen!$G$7:$G$206,"&lt;&gt;Storniert")=0,0,IF(COUNTIFS(Buchungen!$A$7:$A$206,"&lt;="&amp;AW10,Buchungen!$B$7:$B$206,"&gt;"&amp;AW10,Buchungen!$G$7:$G$206,"&lt;&gt;Storniert")&gt;1,9,IF(COUNTIFS(Buchungen!$A$7:$A$206,"&lt;="&amp;AW10,Buchungen!$B$7:$B$206,"&gt;"&amp;AW10,Buchungen!$G$7:$G$206,"Gebucht")=1,1,IF(COUNTIFS(Buchungen!$A$7:$A$206,"&lt;="&amp;AW10,Buchungen!$B$7:$B$206,"&gt;"&amp;AW10,Buchungen!$G$7:$G$206,"Anfrage")=1,2,IF(COUNTIFS(Buchungen!$A$7:$A$206,"&lt;="&amp;AW10,Buchungen!$B$7:$B$206,"&gt;"&amp;AW10,Buchungen!$G$7:$G$206,"Eigennutzung")=1,3,IF(COUNTIFS(Buchungen!$A$7:$A$206,"&lt;="&amp;AW10,Buchungen!$B$7:$B$206,"&gt;"&amp;AW10,Buchungen!$G$7:$G$206,"Gesperrt")=1,4,9)))))))</f>
        <v>0</v>
      </c>
      <c r="CD10">
        <f>IF(AX10=0,-1,IF(COUNTIFS(Buchungen!$A$7:$A$206,"&lt;="&amp;AX10,Buchungen!$B$7:$B$206,"&gt;"&amp;AX10,Buchungen!$G$7:$G$206,"&lt;&gt;Storniert")=0,0,IF(COUNTIFS(Buchungen!$A$7:$A$206,"&lt;="&amp;AX10,Buchungen!$B$7:$B$206,"&gt;"&amp;AX10,Buchungen!$G$7:$G$206,"&lt;&gt;Storniert")&gt;1,9,IF(COUNTIFS(Buchungen!$A$7:$A$206,"&lt;="&amp;AX10,Buchungen!$B$7:$B$206,"&gt;"&amp;AX10,Buchungen!$G$7:$G$206,"Gebucht")=1,1,IF(COUNTIFS(Buchungen!$A$7:$A$206,"&lt;="&amp;AX10,Buchungen!$B$7:$B$206,"&gt;"&amp;AX10,Buchungen!$G$7:$G$206,"Anfrage")=1,2,IF(COUNTIFS(Buchungen!$A$7:$A$206,"&lt;="&amp;AX10,Buchungen!$B$7:$B$206,"&gt;"&amp;AX10,Buchungen!$G$7:$G$206,"Eigennutzung")=1,3,IF(COUNTIFS(Buchungen!$A$7:$A$206,"&lt;="&amp;AX10,Buchungen!$B$7:$B$206,"&gt;"&amp;AX10,Buchungen!$G$7:$G$206,"Gesperrt")=1,4,9)))))))</f>
        <v>0</v>
      </c>
      <c r="CE10">
        <f>IF(AY10=0,-1,IF(COUNTIFS(Buchungen!$A$7:$A$206,"&lt;="&amp;AY10,Buchungen!$B$7:$B$206,"&gt;"&amp;AY10,Buchungen!$G$7:$G$206,"&lt;&gt;Storniert")=0,0,IF(COUNTIFS(Buchungen!$A$7:$A$206,"&lt;="&amp;AY10,Buchungen!$B$7:$B$206,"&gt;"&amp;AY10,Buchungen!$G$7:$G$206,"&lt;&gt;Storniert")&gt;1,9,IF(COUNTIFS(Buchungen!$A$7:$A$206,"&lt;="&amp;AY10,Buchungen!$B$7:$B$206,"&gt;"&amp;AY10,Buchungen!$G$7:$G$206,"Gebucht")=1,1,IF(COUNTIFS(Buchungen!$A$7:$A$206,"&lt;="&amp;AY10,Buchungen!$B$7:$B$206,"&gt;"&amp;AY10,Buchungen!$G$7:$G$206,"Anfrage")=1,2,IF(COUNTIFS(Buchungen!$A$7:$A$206,"&lt;="&amp;AY10,Buchungen!$B$7:$B$206,"&gt;"&amp;AY10,Buchungen!$G$7:$G$206,"Eigennutzung")=1,3,IF(COUNTIFS(Buchungen!$A$7:$A$206,"&lt;="&amp;AY10,Buchungen!$B$7:$B$206,"&gt;"&amp;AY10,Buchungen!$G$7:$G$206,"Gesperrt")=1,4,9)))))))</f>
        <v>0</v>
      </c>
      <c r="CF10">
        <f>IF(AZ10=0,-1,IF(COUNTIFS(Buchungen!$A$7:$A$206,"&lt;="&amp;AZ10,Buchungen!$B$7:$B$206,"&gt;"&amp;AZ10,Buchungen!$G$7:$G$206,"&lt;&gt;Storniert")=0,0,IF(COUNTIFS(Buchungen!$A$7:$A$206,"&lt;="&amp;AZ10,Buchungen!$B$7:$B$206,"&gt;"&amp;AZ10,Buchungen!$G$7:$G$206,"&lt;&gt;Storniert")&gt;1,9,IF(COUNTIFS(Buchungen!$A$7:$A$206,"&lt;="&amp;AZ10,Buchungen!$B$7:$B$206,"&gt;"&amp;AZ10,Buchungen!$G$7:$G$206,"Gebucht")=1,1,IF(COUNTIFS(Buchungen!$A$7:$A$206,"&lt;="&amp;AZ10,Buchungen!$B$7:$B$206,"&gt;"&amp;AZ10,Buchungen!$G$7:$G$206,"Anfrage")=1,2,IF(COUNTIFS(Buchungen!$A$7:$A$206,"&lt;="&amp;AZ10,Buchungen!$B$7:$B$206,"&gt;"&amp;AZ10,Buchungen!$G$7:$G$206,"Eigennutzung")=1,3,IF(COUNTIFS(Buchungen!$A$7:$A$206,"&lt;="&amp;AZ10,Buchungen!$B$7:$B$206,"&gt;"&amp;AZ10,Buchungen!$G$7:$G$206,"Gesperrt")=1,4,9)))))))</f>
        <v>0</v>
      </c>
      <c r="CG10">
        <f>IF(BA10=0,-1,IF(COUNTIFS(Buchungen!$A$7:$A$206,"&lt;="&amp;BA10,Buchungen!$B$7:$B$206,"&gt;"&amp;BA10,Buchungen!$G$7:$G$206,"&lt;&gt;Storniert")=0,0,IF(COUNTIFS(Buchungen!$A$7:$A$206,"&lt;="&amp;BA10,Buchungen!$B$7:$B$206,"&gt;"&amp;BA10,Buchungen!$G$7:$G$206,"&lt;&gt;Storniert")&gt;1,9,IF(COUNTIFS(Buchungen!$A$7:$A$206,"&lt;="&amp;BA10,Buchungen!$B$7:$B$206,"&gt;"&amp;BA10,Buchungen!$G$7:$G$206,"Gebucht")=1,1,IF(COUNTIFS(Buchungen!$A$7:$A$206,"&lt;="&amp;BA10,Buchungen!$B$7:$B$206,"&gt;"&amp;BA10,Buchungen!$G$7:$G$206,"Anfrage")=1,2,IF(COUNTIFS(Buchungen!$A$7:$A$206,"&lt;="&amp;BA10,Buchungen!$B$7:$B$206,"&gt;"&amp;BA10,Buchungen!$G$7:$G$206,"Eigennutzung")=1,3,IF(COUNTIFS(Buchungen!$A$7:$A$206,"&lt;="&amp;BA10,Buchungen!$B$7:$B$206,"&gt;"&amp;BA10,Buchungen!$G$7:$G$206,"Gesperrt")=1,4,9)))))))</f>
        <v>0</v>
      </c>
      <c r="CH10">
        <f>IF(BB10=0,-1,IF(COUNTIFS(Buchungen!$A$7:$A$206,"&lt;="&amp;BB10,Buchungen!$B$7:$B$206,"&gt;"&amp;BB10,Buchungen!$G$7:$G$206,"&lt;&gt;Storniert")=0,0,IF(COUNTIFS(Buchungen!$A$7:$A$206,"&lt;="&amp;BB10,Buchungen!$B$7:$B$206,"&gt;"&amp;BB10,Buchungen!$G$7:$G$206,"&lt;&gt;Storniert")&gt;1,9,IF(COUNTIFS(Buchungen!$A$7:$A$206,"&lt;="&amp;BB10,Buchungen!$B$7:$B$206,"&gt;"&amp;BB10,Buchungen!$G$7:$G$206,"Gebucht")=1,1,IF(COUNTIFS(Buchungen!$A$7:$A$206,"&lt;="&amp;BB10,Buchungen!$B$7:$B$206,"&gt;"&amp;BB10,Buchungen!$G$7:$G$206,"Anfrage")=1,2,IF(COUNTIFS(Buchungen!$A$7:$A$206,"&lt;="&amp;BB10,Buchungen!$B$7:$B$206,"&gt;"&amp;BB10,Buchungen!$G$7:$G$206,"Eigennutzung")=1,3,IF(COUNTIFS(Buchungen!$A$7:$A$206,"&lt;="&amp;BB10,Buchungen!$B$7:$B$206,"&gt;"&amp;BB10,Buchungen!$G$7:$G$206,"Gesperrt")=1,4,9)))))))</f>
        <v>0</v>
      </c>
      <c r="CI10">
        <f>IF(BC10=0,-1,IF(COUNTIFS(Buchungen!$A$7:$A$206,"&lt;="&amp;BC10,Buchungen!$B$7:$B$206,"&gt;"&amp;BC10,Buchungen!$G$7:$G$206,"&lt;&gt;Storniert")=0,0,IF(COUNTIFS(Buchungen!$A$7:$A$206,"&lt;="&amp;BC10,Buchungen!$B$7:$B$206,"&gt;"&amp;BC10,Buchungen!$G$7:$G$206,"&lt;&gt;Storniert")&gt;1,9,IF(COUNTIFS(Buchungen!$A$7:$A$206,"&lt;="&amp;BC10,Buchungen!$B$7:$B$206,"&gt;"&amp;BC10,Buchungen!$G$7:$G$206,"Gebucht")=1,1,IF(COUNTIFS(Buchungen!$A$7:$A$206,"&lt;="&amp;BC10,Buchungen!$B$7:$B$206,"&gt;"&amp;BC10,Buchungen!$G$7:$G$206,"Anfrage")=1,2,IF(COUNTIFS(Buchungen!$A$7:$A$206,"&lt;="&amp;BC10,Buchungen!$B$7:$B$206,"&gt;"&amp;BC10,Buchungen!$G$7:$G$206,"Eigennutzung")=1,3,IF(COUNTIFS(Buchungen!$A$7:$A$206,"&lt;="&amp;BC10,Buchungen!$B$7:$B$206,"&gt;"&amp;BC10,Buchungen!$G$7:$G$206,"Gesperrt")=1,4,9)))))))</f>
        <v>0</v>
      </c>
      <c r="CJ10">
        <f>IF(BD10=0,-1,IF(COUNTIFS(Buchungen!$A$7:$A$206,"&lt;="&amp;BD10,Buchungen!$B$7:$B$206,"&gt;"&amp;BD10,Buchungen!$G$7:$G$206,"&lt;&gt;Storniert")=0,0,IF(COUNTIFS(Buchungen!$A$7:$A$206,"&lt;="&amp;BD10,Buchungen!$B$7:$B$206,"&gt;"&amp;BD10,Buchungen!$G$7:$G$206,"&lt;&gt;Storniert")&gt;1,9,IF(COUNTIFS(Buchungen!$A$7:$A$206,"&lt;="&amp;BD10,Buchungen!$B$7:$B$206,"&gt;"&amp;BD10,Buchungen!$G$7:$G$206,"Gebucht")=1,1,IF(COUNTIFS(Buchungen!$A$7:$A$206,"&lt;="&amp;BD10,Buchungen!$B$7:$B$206,"&gt;"&amp;BD10,Buchungen!$G$7:$G$206,"Anfrage")=1,2,IF(COUNTIFS(Buchungen!$A$7:$A$206,"&lt;="&amp;BD10,Buchungen!$B$7:$B$206,"&gt;"&amp;BD10,Buchungen!$G$7:$G$206,"Eigennutzung")=1,3,IF(COUNTIFS(Buchungen!$A$7:$A$206,"&lt;="&amp;BD10,Buchungen!$B$7:$B$206,"&gt;"&amp;BD10,Buchungen!$G$7:$G$206,"Gesperrt")=1,4,9)))))))</f>
        <v>0</v>
      </c>
      <c r="CK10">
        <f>IF(BE10=0,-1,IF(COUNTIFS(Buchungen!$A$7:$A$206,"&lt;="&amp;BE10,Buchungen!$B$7:$B$206,"&gt;"&amp;BE10,Buchungen!$G$7:$G$206,"&lt;&gt;Storniert")=0,0,IF(COUNTIFS(Buchungen!$A$7:$A$206,"&lt;="&amp;BE10,Buchungen!$B$7:$B$206,"&gt;"&amp;BE10,Buchungen!$G$7:$G$206,"&lt;&gt;Storniert")&gt;1,9,IF(COUNTIFS(Buchungen!$A$7:$A$206,"&lt;="&amp;BE10,Buchungen!$B$7:$B$206,"&gt;"&amp;BE10,Buchungen!$G$7:$G$206,"Gebucht")=1,1,IF(COUNTIFS(Buchungen!$A$7:$A$206,"&lt;="&amp;BE10,Buchungen!$B$7:$B$206,"&gt;"&amp;BE10,Buchungen!$G$7:$G$206,"Anfrage")=1,2,IF(COUNTIFS(Buchungen!$A$7:$A$206,"&lt;="&amp;BE10,Buchungen!$B$7:$B$206,"&gt;"&amp;BE10,Buchungen!$G$7:$G$206,"Eigennutzung")=1,3,IF(COUNTIFS(Buchungen!$A$7:$A$206,"&lt;="&amp;BE10,Buchungen!$B$7:$B$206,"&gt;"&amp;BE10,Buchungen!$G$7:$G$206,"Gesperrt")=1,4,9)))))))</f>
        <v>0</v>
      </c>
      <c r="CL10">
        <f>IF(BF10=0,-1,IF(COUNTIFS(Buchungen!$A$7:$A$206,"&lt;="&amp;BF10,Buchungen!$B$7:$B$206,"&gt;"&amp;BF10,Buchungen!$G$7:$G$206,"&lt;&gt;Storniert")=0,0,IF(COUNTIFS(Buchungen!$A$7:$A$206,"&lt;="&amp;BF10,Buchungen!$B$7:$B$206,"&gt;"&amp;BF10,Buchungen!$G$7:$G$206,"&lt;&gt;Storniert")&gt;1,9,IF(COUNTIFS(Buchungen!$A$7:$A$206,"&lt;="&amp;BF10,Buchungen!$B$7:$B$206,"&gt;"&amp;BF10,Buchungen!$G$7:$G$206,"Gebucht")=1,1,IF(COUNTIFS(Buchungen!$A$7:$A$206,"&lt;="&amp;BF10,Buchungen!$B$7:$B$206,"&gt;"&amp;BF10,Buchungen!$G$7:$G$206,"Anfrage")=1,2,IF(COUNTIFS(Buchungen!$A$7:$A$206,"&lt;="&amp;BF10,Buchungen!$B$7:$B$206,"&gt;"&amp;BF10,Buchungen!$G$7:$G$206,"Eigennutzung")=1,3,IF(COUNTIFS(Buchungen!$A$7:$A$206,"&lt;="&amp;BF10,Buchungen!$B$7:$B$206,"&gt;"&amp;BF10,Buchungen!$G$7:$G$206,"Gesperrt")=1,4,9)))))))</f>
        <v>0</v>
      </c>
      <c r="CM10">
        <f>IF(BG10=0,-1,IF(COUNTIFS(Buchungen!$A$7:$A$206,"&lt;="&amp;BG10,Buchungen!$B$7:$B$206,"&gt;"&amp;BG10,Buchungen!$G$7:$G$206,"&lt;&gt;Storniert")=0,0,IF(COUNTIFS(Buchungen!$A$7:$A$206,"&lt;="&amp;BG10,Buchungen!$B$7:$B$206,"&gt;"&amp;BG10,Buchungen!$G$7:$G$206,"&lt;&gt;Storniert")&gt;1,9,IF(COUNTIFS(Buchungen!$A$7:$A$206,"&lt;="&amp;BG10,Buchungen!$B$7:$B$206,"&gt;"&amp;BG10,Buchungen!$G$7:$G$206,"Gebucht")=1,1,IF(COUNTIFS(Buchungen!$A$7:$A$206,"&lt;="&amp;BG10,Buchungen!$B$7:$B$206,"&gt;"&amp;BG10,Buchungen!$G$7:$G$206,"Anfrage")=1,2,IF(COUNTIFS(Buchungen!$A$7:$A$206,"&lt;="&amp;BG10,Buchungen!$B$7:$B$206,"&gt;"&amp;BG10,Buchungen!$G$7:$G$206,"Eigennutzung")=1,3,IF(COUNTIFS(Buchungen!$A$7:$A$206,"&lt;="&amp;BG10,Buchungen!$B$7:$B$206,"&gt;"&amp;BG10,Buchungen!$G$7:$G$206,"Gesperrt")=1,4,9)))))))</f>
        <v>0</v>
      </c>
      <c r="CN10">
        <f>IF(BH10=0,-1,IF(COUNTIFS(Buchungen!$A$7:$A$206,"&lt;="&amp;BH10,Buchungen!$B$7:$B$206,"&gt;"&amp;BH10,Buchungen!$G$7:$G$206,"&lt;&gt;Storniert")=0,0,IF(COUNTIFS(Buchungen!$A$7:$A$206,"&lt;="&amp;BH10,Buchungen!$B$7:$B$206,"&gt;"&amp;BH10,Buchungen!$G$7:$G$206,"&lt;&gt;Storniert")&gt;1,9,IF(COUNTIFS(Buchungen!$A$7:$A$206,"&lt;="&amp;BH10,Buchungen!$B$7:$B$206,"&gt;"&amp;BH10,Buchungen!$G$7:$G$206,"Gebucht")=1,1,IF(COUNTIFS(Buchungen!$A$7:$A$206,"&lt;="&amp;BH10,Buchungen!$B$7:$B$206,"&gt;"&amp;BH10,Buchungen!$G$7:$G$206,"Anfrage")=1,2,IF(COUNTIFS(Buchungen!$A$7:$A$206,"&lt;="&amp;BH10,Buchungen!$B$7:$B$206,"&gt;"&amp;BH10,Buchungen!$G$7:$G$206,"Eigennutzung")=1,3,IF(COUNTIFS(Buchungen!$A$7:$A$206,"&lt;="&amp;BH10,Buchungen!$B$7:$B$206,"&gt;"&amp;BH10,Buchungen!$G$7:$G$206,"Gesperrt")=1,4,9)))))))</f>
        <v>0</v>
      </c>
      <c r="CO10">
        <f>IF(BI10=0,-1,IF(COUNTIFS(Buchungen!$A$7:$A$206,"&lt;="&amp;BI10,Buchungen!$B$7:$B$206,"&gt;"&amp;BI10,Buchungen!$G$7:$G$206,"&lt;&gt;Storniert")=0,0,IF(COUNTIFS(Buchungen!$A$7:$A$206,"&lt;="&amp;BI10,Buchungen!$B$7:$B$206,"&gt;"&amp;BI10,Buchungen!$G$7:$G$206,"&lt;&gt;Storniert")&gt;1,9,IF(COUNTIFS(Buchungen!$A$7:$A$206,"&lt;="&amp;BI10,Buchungen!$B$7:$B$206,"&gt;"&amp;BI10,Buchungen!$G$7:$G$206,"Gebucht")=1,1,IF(COUNTIFS(Buchungen!$A$7:$A$206,"&lt;="&amp;BI10,Buchungen!$B$7:$B$206,"&gt;"&amp;BI10,Buchungen!$G$7:$G$206,"Anfrage")=1,2,IF(COUNTIFS(Buchungen!$A$7:$A$206,"&lt;="&amp;BI10,Buchungen!$B$7:$B$206,"&gt;"&amp;BI10,Buchungen!$G$7:$G$206,"Eigennutzung")=1,3,IF(COUNTIFS(Buchungen!$A$7:$A$206,"&lt;="&amp;BI10,Buchungen!$B$7:$B$206,"&gt;"&amp;BI10,Buchungen!$G$7:$G$206,"Gesperrt")=1,4,9)))))))</f>
        <v>0</v>
      </c>
      <c r="CP10">
        <f>IF(BJ10=0,-1,IF(COUNTIFS(Buchungen!$A$7:$A$206,"&lt;="&amp;BJ10,Buchungen!$B$7:$B$206,"&gt;"&amp;BJ10,Buchungen!$G$7:$G$206,"&lt;&gt;Storniert")=0,0,IF(COUNTIFS(Buchungen!$A$7:$A$206,"&lt;="&amp;BJ10,Buchungen!$B$7:$B$206,"&gt;"&amp;BJ10,Buchungen!$G$7:$G$206,"&lt;&gt;Storniert")&gt;1,9,IF(COUNTIFS(Buchungen!$A$7:$A$206,"&lt;="&amp;BJ10,Buchungen!$B$7:$B$206,"&gt;"&amp;BJ10,Buchungen!$G$7:$G$206,"Gebucht")=1,1,IF(COUNTIFS(Buchungen!$A$7:$A$206,"&lt;="&amp;BJ10,Buchungen!$B$7:$B$206,"&gt;"&amp;BJ10,Buchungen!$G$7:$G$206,"Anfrage")=1,2,IF(COUNTIFS(Buchungen!$A$7:$A$206,"&lt;="&amp;BJ10,Buchungen!$B$7:$B$206,"&gt;"&amp;BJ10,Buchungen!$G$7:$G$206,"Eigennutzung")=1,3,IF(COUNTIFS(Buchungen!$A$7:$A$206,"&lt;="&amp;BJ10,Buchungen!$B$7:$B$206,"&gt;"&amp;BJ10,Buchungen!$G$7:$G$206,"Gesperrt")=1,4,9)))))))</f>
        <v>0</v>
      </c>
      <c r="CQ10">
        <f>IF(BK10=0,-1,IF(COUNTIFS(Buchungen!$A$7:$A$206,"&lt;="&amp;BK10,Buchungen!$B$7:$B$206,"&gt;"&amp;BK10,Buchungen!$G$7:$G$206,"&lt;&gt;Storniert")=0,0,IF(COUNTIFS(Buchungen!$A$7:$A$206,"&lt;="&amp;BK10,Buchungen!$B$7:$B$206,"&gt;"&amp;BK10,Buchungen!$G$7:$G$206,"&lt;&gt;Storniert")&gt;1,9,IF(COUNTIFS(Buchungen!$A$7:$A$206,"&lt;="&amp;BK10,Buchungen!$B$7:$B$206,"&gt;"&amp;BK10,Buchungen!$G$7:$G$206,"Gebucht")=1,1,IF(COUNTIFS(Buchungen!$A$7:$A$206,"&lt;="&amp;BK10,Buchungen!$B$7:$B$206,"&gt;"&amp;BK10,Buchungen!$G$7:$G$206,"Anfrage")=1,2,IF(COUNTIFS(Buchungen!$A$7:$A$206,"&lt;="&amp;BK10,Buchungen!$B$7:$B$206,"&gt;"&amp;BK10,Buchungen!$G$7:$G$206,"Eigennutzung")=1,3,IF(COUNTIFS(Buchungen!$A$7:$A$206,"&lt;="&amp;BK10,Buchungen!$B$7:$B$206,"&gt;"&amp;BK10,Buchungen!$G$7:$G$206,"Gesperrt")=1,4,9)))))))</f>
        <v>0</v>
      </c>
      <c r="CR10">
        <f>IF(BL10=0,-1,IF(COUNTIFS(Buchungen!$A$7:$A$206,"&lt;="&amp;BL10,Buchungen!$B$7:$B$206,"&gt;"&amp;BL10,Buchungen!$G$7:$G$206,"&lt;&gt;Storniert")=0,0,IF(COUNTIFS(Buchungen!$A$7:$A$206,"&lt;="&amp;BL10,Buchungen!$B$7:$B$206,"&gt;"&amp;BL10,Buchungen!$G$7:$G$206,"&lt;&gt;Storniert")&gt;1,9,IF(COUNTIFS(Buchungen!$A$7:$A$206,"&lt;="&amp;BL10,Buchungen!$B$7:$B$206,"&gt;"&amp;BL10,Buchungen!$G$7:$G$206,"Gebucht")=1,1,IF(COUNTIFS(Buchungen!$A$7:$A$206,"&lt;="&amp;BL10,Buchungen!$B$7:$B$206,"&gt;"&amp;BL10,Buchungen!$G$7:$G$206,"Anfrage")=1,2,IF(COUNTIFS(Buchungen!$A$7:$A$206,"&lt;="&amp;BL10,Buchungen!$B$7:$B$206,"&gt;"&amp;BL10,Buchungen!$G$7:$G$206,"Eigennutzung")=1,3,IF(COUNTIFS(Buchungen!$A$7:$A$206,"&lt;="&amp;BL10,Buchungen!$B$7:$B$206,"&gt;"&amp;BL10,Buchungen!$G$7:$G$206,"Gesperrt")=1,4,9)))))))</f>
        <v>0</v>
      </c>
    </row>
    <row r="11" spans="1:96" ht="20.100000000000001" customHeight="1" x14ac:dyDescent="0.25">
      <c r="A11" s="16" t="s">
        <v>37</v>
      </c>
      <c r="B11" s="17" t="str">
        <f>IF(AH11=0,"",IF(AND(COUNTIFS(Buchungen!$A$7:$A$206,AH11,Buchungen!$G$7:$G$206,"&lt;&gt;Storniert")&gt;0,COUNTIFS(Buchungen!$B$7:$B$206,AH11,Buchungen!$G$7:$G$206,"&lt;&gt;Storniert")&gt;0),"W",IF(COUNTIFS(Buchungen!$A$7:$A$206,AH11,Buchungen!$G$7:$G$206,"&lt;&gt;Storniert")&gt;0,"An",IF(COUNTIFS(Buchungen!$B$7:$B$206,AH11,Buchungen!$G$7:$G$206,"&lt;&gt;Storniert")&gt;0,"Ab",""))))</f>
        <v/>
      </c>
      <c r="C11" s="17" t="str">
        <f>IF(AI11=0,"",IF(AND(COUNTIFS(Buchungen!$A$7:$A$206,AI11,Buchungen!$G$7:$G$206,"&lt;&gt;Storniert")&gt;0,COUNTIFS(Buchungen!$B$7:$B$206,AI11,Buchungen!$G$7:$G$206,"&lt;&gt;Storniert")&gt;0),"W",IF(COUNTIFS(Buchungen!$A$7:$A$206,AI11,Buchungen!$G$7:$G$206,"&lt;&gt;Storniert")&gt;0,"An",IF(COUNTIFS(Buchungen!$B$7:$B$206,AI11,Buchungen!$G$7:$G$206,"&lt;&gt;Storniert")&gt;0,"Ab",""))))</f>
        <v/>
      </c>
      <c r="D11" s="17" t="str">
        <f>IF(AJ11=0,"",IF(AND(COUNTIFS(Buchungen!$A$7:$A$206,AJ11,Buchungen!$G$7:$G$206,"&lt;&gt;Storniert")&gt;0,COUNTIFS(Buchungen!$B$7:$B$206,AJ11,Buchungen!$G$7:$G$206,"&lt;&gt;Storniert")&gt;0),"W",IF(COUNTIFS(Buchungen!$A$7:$A$206,AJ11,Buchungen!$G$7:$G$206,"&lt;&gt;Storniert")&gt;0,"An",IF(COUNTIFS(Buchungen!$B$7:$B$206,AJ11,Buchungen!$G$7:$G$206,"&lt;&gt;Storniert")&gt;0,"Ab",""))))</f>
        <v/>
      </c>
      <c r="E11" s="17" t="str">
        <f>IF(AK11=0,"",IF(AND(COUNTIFS(Buchungen!$A$7:$A$206,AK11,Buchungen!$G$7:$G$206,"&lt;&gt;Storniert")&gt;0,COUNTIFS(Buchungen!$B$7:$B$206,AK11,Buchungen!$G$7:$G$206,"&lt;&gt;Storniert")&gt;0),"W",IF(COUNTIFS(Buchungen!$A$7:$A$206,AK11,Buchungen!$G$7:$G$206,"&lt;&gt;Storniert")&gt;0,"An",IF(COUNTIFS(Buchungen!$B$7:$B$206,AK11,Buchungen!$G$7:$G$206,"&lt;&gt;Storniert")&gt;0,"Ab",""))))</f>
        <v/>
      </c>
      <c r="F11" s="17" t="str">
        <f>IF(AL11=0,"",IF(AND(COUNTIFS(Buchungen!$A$7:$A$206,AL11,Buchungen!$G$7:$G$206,"&lt;&gt;Storniert")&gt;0,COUNTIFS(Buchungen!$B$7:$B$206,AL11,Buchungen!$G$7:$G$206,"&lt;&gt;Storniert")&gt;0),"W",IF(COUNTIFS(Buchungen!$A$7:$A$206,AL11,Buchungen!$G$7:$G$206,"&lt;&gt;Storniert")&gt;0,"An",IF(COUNTIFS(Buchungen!$B$7:$B$206,AL11,Buchungen!$G$7:$G$206,"&lt;&gt;Storniert")&gt;0,"Ab",""))))</f>
        <v/>
      </c>
      <c r="G11" s="17" t="str">
        <f>IF(AM11=0,"",IF(AND(COUNTIFS(Buchungen!$A$7:$A$206,AM11,Buchungen!$G$7:$G$206,"&lt;&gt;Storniert")&gt;0,COUNTIFS(Buchungen!$B$7:$B$206,AM11,Buchungen!$G$7:$G$206,"&lt;&gt;Storniert")&gt;0),"W",IF(COUNTIFS(Buchungen!$A$7:$A$206,AM11,Buchungen!$G$7:$G$206,"&lt;&gt;Storniert")&gt;0,"An",IF(COUNTIFS(Buchungen!$B$7:$B$206,AM11,Buchungen!$G$7:$G$206,"&lt;&gt;Storniert")&gt;0,"Ab",""))))</f>
        <v/>
      </c>
      <c r="H11" s="17" t="str">
        <f>IF(AN11=0,"",IF(AND(COUNTIFS(Buchungen!$A$7:$A$206,AN11,Buchungen!$G$7:$G$206,"&lt;&gt;Storniert")&gt;0,COUNTIFS(Buchungen!$B$7:$B$206,AN11,Buchungen!$G$7:$G$206,"&lt;&gt;Storniert")&gt;0),"W",IF(COUNTIFS(Buchungen!$A$7:$A$206,AN11,Buchungen!$G$7:$G$206,"&lt;&gt;Storniert")&gt;0,"An",IF(COUNTIFS(Buchungen!$B$7:$B$206,AN11,Buchungen!$G$7:$G$206,"&lt;&gt;Storniert")&gt;0,"Ab",""))))</f>
        <v/>
      </c>
      <c r="I11" s="17" t="str">
        <f>IF(AO11=0,"",IF(AND(COUNTIFS(Buchungen!$A$7:$A$206,AO11,Buchungen!$G$7:$G$206,"&lt;&gt;Storniert")&gt;0,COUNTIFS(Buchungen!$B$7:$B$206,AO11,Buchungen!$G$7:$G$206,"&lt;&gt;Storniert")&gt;0),"W",IF(COUNTIFS(Buchungen!$A$7:$A$206,AO11,Buchungen!$G$7:$G$206,"&lt;&gt;Storniert")&gt;0,"An",IF(COUNTIFS(Buchungen!$B$7:$B$206,AO11,Buchungen!$G$7:$G$206,"&lt;&gt;Storniert")&gt;0,"Ab",""))))</f>
        <v/>
      </c>
      <c r="J11" s="17" t="str">
        <f>IF(AP11=0,"",IF(AND(COUNTIFS(Buchungen!$A$7:$A$206,AP11,Buchungen!$G$7:$G$206,"&lt;&gt;Storniert")&gt;0,COUNTIFS(Buchungen!$B$7:$B$206,AP11,Buchungen!$G$7:$G$206,"&lt;&gt;Storniert")&gt;0),"W",IF(COUNTIFS(Buchungen!$A$7:$A$206,AP11,Buchungen!$G$7:$G$206,"&lt;&gt;Storniert")&gt;0,"An",IF(COUNTIFS(Buchungen!$B$7:$B$206,AP11,Buchungen!$G$7:$G$206,"&lt;&gt;Storniert")&gt;0,"Ab",""))))</f>
        <v/>
      </c>
      <c r="K11" s="17" t="str">
        <f>IF(AQ11=0,"",IF(AND(COUNTIFS(Buchungen!$A$7:$A$206,AQ11,Buchungen!$G$7:$G$206,"&lt;&gt;Storniert")&gt;0,COUNTIFS(Buchungen!$B$7:$B$206,AQ11,Buchungen!$G$7:$G$206,"&lt;&gt;Storniert")&gt;0),"W",IF(COUNTIFS(Buchungen!$A$7:$A$206,AQ11,Buchungen!$G$7:$G$206,"&lt;&gt;Storniert")&gt;0,"An",IF(COUNTIFS(Buchungen!$B$7:$B$206,AQ11,Buchungen!$G$7:$G$206,"&lt;&gt;Storniert")&gt;0,"Ab",""))))</f>
        <v/>
      </c>
      <c r="L11" s="17" t="str">
        <f>IF(AR11=0,"",IF(AND(COUNTIFS(Buchungen!$A$7:$A$206,AR11,Buchungen!$G$7:$G$206,"&lt;&gt;Storniert")&gt;0,COUNTIFS(Buchungen!$B$7:$B$206,AR11,Buchungen!$G$7:$G$206,"&lt;&gt;Storniert")&gt;0),"W",IF(COUNTIFS(Buchungen!$A$7:$A$206,AR11,Buchungen!$G$7:$G$206,"&lt;&gt;Storniert")&gt;0,"An",IF(COUNTIFS(Buchungen!$B$7:$B$206,AR11,Buchungen!$G$7:$G$206,"&lt;&gt;Storniert")&gt;0,"Ab",""))))</f>
        <v/>
      </c>
      <c r="M11" s="17" t="str">
        <f>IF(AS11=0,"",IF(AND(COUNTIFS(Buchungen!$A$7:$A$206,AS11,Buchungen!$G$7:$G$206,"&lt;&gt;Storniert")&gt;0,COUNTIFS(Buchungen!$B$7:$B$206,AS11,Buchungen!$G$7:$G$206,"&lt;&gt;Storniert")&gt;0),"W",IF(COUNTIFS(Buchungen!$A$7:$A$206,AS11,Buchungen!$G$7:$G$206,"&lt;&gt;Storniert")&gt;0,"An",IF(COUNTIFS(Buchungen!$B$7:$B$206,AS11,Buchungen!$G$7:$G$206,"&lt;&gt;Storniert")&gt;0,"Ab",""))))</f>
        <v/>
      </c>
      <c r="N11" s="17" t="str">
        <f>IF(AT11=0,"",IF(AND(COUNTIFS(Buchungen!$A$7:$A$206,AT11,Buchungen!$G$7:$G$206,"&lt;&gt;Storniert")&gt;0,COUNTIFS(Buchungen!$B$7:$B$206,AT11,Buchungen!$G$7:$G$206,"&lt;&gt;Storniert")&gt;0),"W",IF(COUNTIFS(Buchungen!$A$7:$A$206,AT11,Buchungen!$G$7:$G$206,"&lt;&gt;Storniert")&gt;0,"An",IF(COUNTIFS(Buchungen!$B$7:$B$206,AT11,Buchungen!$G$7:$G$206,"&lt;&gt;Storniert")&gt;0,"Ab",""))))</f>
        <v/>
      </c>
      <c r="O11" s="17" t="str">
        <f>IF(AU11=0,"",IF(AND(COUNTIFS(Buchungen!$A$7:$A$206,AU11,Buchungen!$G$7:$G$206,"&lt;&gt;Storniert")&gt;0,COUNTIFS(Buchungen!$B$7:$B$206,AU11,Buchungen!$G$7:$G$206,"&lt;&gt;Storniert")&gt;0),"W",IF(COUNTIFS(Buchungen!$A$7:$A$206,AU11,Buchungen!$G$7:$G$206,"&lt;&gt;Storniert")&gt;0,"An",IF(COUNTIFS(Buchungen!$B$7:$B$206,AU11,Buchungen!$G$7:$G$206,"&lt;&gt;Storniert")&gt;0,"Ab",""))))</f>
        <v/>
      </c>
      <c r="P11" s="17" t="str">
        <f>IF(AV11=0,"",IF(AND(COUNTIFS(Buchungen!$A$7:$A$206,AV11,Buchungen!$G$7:$G$206,"&lt;&gt;Storniert")&gt;0,COUNTIFS(Buchungen!$B$7:$B$206,AV11,Buchungen!$G$7:$G$206,"&lt;&gt;Storniert")&gt;0),"W",IF(COUNTIFS(Buchungen!$A$7:$A$206,AV11,Buchungen!$G$7:$G$206,"&lt;&gt;Storniert")&gt;0,"An",IF(COUNTIFS(Buchungen!$B$7:$B$206,AV11,Buchungen!$G$7:$G$206,"&lt;&gt;Storniert")&gt;0,"Ab",""))))</f>
        <v/>
      </c>
      <c r="Q11" s="17" t="str">
        <f>IF(AW11=0,"",IF(AND(COUNTIFS(Buchungen!$A$7:$A$206,AW11,Buchungen!$G$7:$G$206,"&lt;&gt;Storniert")&gt;0,COUNTIFS(Buchungen!$B$7:$B$206,AW11,Buchungen!$G$7:$G$206,"&lt;&gt;Storniert")&gt;0),"W",IF(COUNTIFS(Buchungen!$A$7:$A$206,AW11,Buchungen!$G$7:$G$206,"&lt;&gt;Storniert")&gt;0,"An",IF(COUNTIFS(Buchungen!$B$7:$B$206,AW11,Buchungen!$G$7:$G$206,"&lt;&gt;Storniert")&gt;0,"Ab",""))))</f>
        <v/>
      </c>
      <c r="R11" s="17" t="str">
        <f>IF(AX11=0,"",IF(AND(COUNTIFS(Buchungen!$A$7:$A$206,AX11,Buchungen!$G$7:$G$206,"&lt;&gt;Storniert")&gt;0,COUNTIFS(Buchungen!$B$7:$B$206,AX11,Buchungen!$G$7:$G$206,"&lt;&gt;Storniert")&gt;0),"W",IF(COUNTIFS(Buchungen!$A$7:$A$206,AX11,Buchungen!$G$7:$G$206,"&lt;&gt;Storniert")&gt;0,"An",IF(COUNTIFS(Buchungen!$B$7:$B$206,AX11,Buchungen!$G$7:$G$206,"&lt;&gt;Storniert")&gt;0,"Ab",""))))</f>
        <v/>
      </c>
      <c r="S11" s="17" t="str">
        <f>IF(AY11=0,"",IF(AND(COUNTIFS(Buchungen!$A$7:$A$206,AY11,Buchungen!$G$7:$G$206,"&lt;&gt;Storniert")&gt;0,COUNTIFS(Buchungen!$B$7:$B$206,AY11,Buchungen!$G$7:$G$206,"&lt;&gt;Storniert")&gt;0),"W",IF(COUNTIFS(Buchungen!$A$7:$A$206,AY11,Buchungen!$G$7:$G$206,"&lt;&gt;Storniert")&gt;0,"An",IF(COUNTIFS(Buchungen!$B$7:$B$206,AY11,Buchungen!$G$7:$G$206,"&lt;&gt;Storniert")&gt;0,"Ab",""))))</f>
        <v/>
      </c>
      <c r="T11" s="17" t="str">
        <f>IF(AZ11=0,"",IF(AND(COUNTIFS(Buchungen!$A$7:$A$206,AZ11,Buchungen!$G$7:$G$206,"&lt;&gt;Storniert")&gt;0,COUNTIFS(Buchungen!$B$7:$B$206,AZ11,Buchungen!$G$7:$G$206,"&lt;&gt;Storniert")&gt;0),"W",IF(COUNTIFS(Buchungen!$A$7:$A$206,AZ11,Buchungen!$G$7:$G$206,"&lt;&gt;Storniert")&gt;0,"An",IF(COUNTIFS(Buchungen!$B$7:$B$206,AZ11,Buchungen!$G$7:$G$206,"&lt;&gt;Storniert")&gt;0,"Ab",""))))</f>
        <v/>
      </c>
      <c r="U11" s="17" t="str">
        <f>IF(BA11=0,"",IF(AND(COUNTIFS(Buchungen!$A$7:$A$206,BA11,Buchungen!$G$7:$G$206,"&lt;&gt;Storniert")&gt;0,COUNTIFS(Buchungen!$B$7:$B$206,BA11,Buchungen!$G$7:$G$206,"&lt;&gt;Storniert")&gt;0),"W",IF(COUNTIFS(Buchungen!$A$7:$A$206,BA11,Buchungen!$G$7:$G$206,"&lt;&gt;Storniert")&gt;0,"An",IF(COUNTIFS(Buchungen!$B$7:$B$206,BA11,Buchungen!$G$7:$G$206,"&lt;&gt;Storniert")&gt;0,"Ab",""))))</f>
        <v/>
      </c>
      <c r="V11" s="17" t="str">
        <f>IF(BB11=0,"",IF(AND(COUNTIFS(Buchungen!$A$7:$A$206,BB11,Buchungen!$G$7:$G$206,"&lt;&gt;Storniert")&gt;0,COUNTIFS(Buchungen!$B$7:$B$206,BB11,Buchungen!$G$7:$G$206,"&lt;&gt;Storniert")&gt;0),"W",IF(COUNTIFS(Buchungen!$A$7:$A$206,BB11,Buchungen!$G$7:$G$206,"&lt;&gt;Storniert")&gt;0,"An",IF(COUNTIFS(Buchungen!$B$7:$B$206,BB11,Buchungen!$G$7:$G$206,"&lt;&gt;Storniert")&gt;0,"Ab",""))))</f>
        <v/>
      </c>
      <c r="W11" s="17" t="str">
        <f>IF(BC11=0,"",IF(AND(COUNTIFS(Buchungen!$A$7:$A$206,BC11,Buchungen!$G$7:$G$206,"&lt;&gt;Storniert")&gt;0,COUNTIFS(Buchungen!$B$7:$B$206,BC11,Buchungen!$G$7:$G$206,"&lt;&gt;Storniert")&gt;0),"W",IF(COUNTIFS(Buchungen!$A$7:$A$206,BC11,Buchungen!$G$7:$G$206,"&lt;&gt;Storniert")&gt;0,"An",IF(COUNTIFS(Buchungen!$B$7:$B$206,BC11,Buchungen!$G$7:$G$206,"&lt;&gt;Storniert")&gt;0,"Ab",""))))</f>
        <v/>
      </c>
      <c r="X11" s="17" t="str">
        <f>IF(BD11=0,"",IF(AND(COUNTIFS(Buchungen!$A$7:$A$206,BD11,Buchungen!$G$7:$G$206,"&lt;&gt;Storniert")&gt;0,COUNTIFS(Buchungen!$B$7:$B$206,BD11,Buchungen!$G$7:$G$206,"&lt;&gt;Storniert")&gt;0),"W",IF(COUNTIFS(Buchungen!$A$7:$A$206,BD11,Buchungen!$G$7:$G$206,"&lt;&gt;Storniert")&gt;0,"An",IF(COUNTIFS(Buchungen!$B$7:$B$206,BD11,Buchungen!$G$7:$G$206,"&lt;&gt;Storniert")&gt;0,"Ab",""))))</f>
        <v/>
      </c>
      <c r="Y11" s="17" t="str">
        <f>IF(BE11=0,"",IF(AND(COUNTIFS(Buchungen!$A$7:$A$206,BE11,Buchungen!$G$7:$G$206,"&lt;&gt;Storniert")&gt;0,COUNTIFS(Buchungen!$B$7:$B$206,BE11,Buchungen!$G$7:$G$206,"&lt;&gt;Storniert")&gt;0),"W",IF(COUNTIFS(Buchungen!$A$7:$A$206,BE11,Buchungen!$G$7:$G$206,"&lt;&gt;Storniert")&gt;0,"An",IF(COUNTIFS(Buchungen!$B$7:$B$206,BE11,Buchungen!$G$7:$G$206,"&lt;&gt;Storniert")&gt;0,"Ab",""))))</f>
        <v/>
      </c>
      <c r="Z11" s="17" t="str">
        <f>IF(BF11=0,"",IF(AND(COUNTIFS(Buchungen!$A$7:$A$206,BF11,Buchungen!$G$7:$G$206,"&lt;&gt;Storniert")&gt;0,COUNTIFS(Buchungen!$B$7:$B$206,BF11,Buchungen!$G$7:$G$206,"&lt;&gt;Storniert")&gt;0),"W",IF(COUNTIFS(Buchungen!$A$7:$A$206,BF11,Buchungen!$G$7:$G$206,"&lt;&gt;Storniert")&gt;0,"An",IF(COUNTIFS(Buchungen!$B$7:$B$206,BF11,Buchungen!$G$7:$G$206,"&lt;&gt;Storniert")&gt;0,"Ab",""))))</f>
        <v/>
      </c>
      <c r="AA11" s="17" t="str">
        <f>IF(BG11=0,"",IF(AND(COUNTIFS(Buchungen!$A$7:$A$206,BG11,Buchungen!$G$7:$G$206,"&lt;&gt;Storniert")&gt;0,COUNTIFS(Buchungen!$B$7:$B$206,BG11,Buchungen!$G$7:$G$206,"&lt;&gt;Storniert")&gt;0),"W",IF(COUNTIFS(Buchungen!$A$7:$A$206,BG11,Buchungen!$G$7:$G$206,"&lt;&gt;Storniert")&gt;0,"An",IF(COUNTIFS(Buchungen!$B$7:$B$206,BG11,Buchungen!$G$7:$G$206,"&lt;&gt;Storniert")&gt;0,"Ab",""))))</f>
        <v/>
      </c>
      <c r="AB11" s="17" t="str">
        <f>IF(BH11=0,"",IF(AND(COUNTIFS(Buchungen!$A$7:$A$206,BH11,Buchungen!$G$7:$G$206,"&lt;&gt;Storniert")&gt;0,COUNTIFS(Buchungen!$B$7:$B$206,BH11,Buchungen!$G$7:$G$206,"&lt;&gt;Storniert")&gt;0),"W",IF(COUNTIFS(Buchungen!$A$7:$A$206,BH11,Buchungen!$G$7:$G$206,"&lt;&gt;Storniert")&gt;0,"An",IF(COUNTIFS(Buchungen!$B$7:$B$206,BH11,Buchungen!$G$7:$G$206,"&lt;&gt;Storniert")&gt;0,"Ab",""))))</f>
        <v/>
      </c>
      <c r="AC11" s="17" t="str">
        <f>IF(BI11=0,"",IF(AND(COUNTIFS(Buchungen!$A$7:$A$206,BI11,Buchungen!$G$7:$G$206,"&lt;&gt;Storniert")&gt;0,COUNTIFS(Buchungen!$B$7:$B$206,BI11,Buchungen!$G$7:$G$206,"&lt;&gt;Storniert")&gt;0),"W",IF(COUNTIFS(Buchungen!$A$7:$A$206,BI11,Buchungen!$G$7:$G$206,"&lt;&gt;Storniert")&gt;0,"An",IF(COUNTIFS(Buchungen!$B$7:$B$206,BI11,Buchungen!$G$7:$G$206,"&lt;&gt;Storniert")&gt;0,"Ab",""))))</f>
        <v/>
      </c>
      <c r="AD11" s="17" t="str">
        <f>IF(BJ11=0,"",IF(AND(COUNTIFS(Buchungen!$A$7:$A$206,BJ11,Buchungen!$G$7:$G$206,"&lt;&gt;Storniert")&gt;0,COUNTIFS(Buchungen!$B$7:$B$206,BJ11,Buchungen!$G$7:$G$206,"&lt;&gt;Storniert")&gt;0),"W",IF(COUNTIFS(Buchungen!$A$7:$A$206,BJ11,Buchungen!$G$7:$G$206,"&lt;&gt;Storniert")&gt;0,"An",IF(COUNTIFS(Buchungen!$B$7:$B$206,BJ11,Buchungen!$G$7:$G$206,"&lt;&gt;Storniert")&gt;0,"Ab",""))))</f>
        <v/>
      </c>
      <c r="AE11" s="17" t="str">
        <f>IF(BK11=0,"",IF(AND(COUNTIFS(Buchungen!$A$7:$A$206,BK11,Buchungen!$G$7:$G$206,"&lt;&gt;Storniert")&gt;0,COUNTIFS(Buchungen!$B$7:$B$206,BK11,Buchungen!$G$7:$G$206,"&lt;&gt;Storniert")&gt;0),"W",IF(COUNTIFS(Buchungen!$A$7:$A$206,BK11,Buchungen!$G$7:$G$206,"&lt;&gt;Storniert")&gt;0,"An",IF(COUNTIFS(Buchungen!$B$7:$B$206,BK11,Buchungen!$G$7:$G$206,"&lt;&gt;Storniert")&gt;0,"Ab",""))))</f>
        <v/>
      </c>
      <c r="AF11" s="17" t="str">
        <f>IF(BL11=0,"",IF(AND(COUNTIFS(Buchungen!$A$7:$A$206,BL11,Buchungen!$G$7:$G$206,"&lt;&gt;Storniert")&gt;0,COUNTIFS(Buchungen!$B$7:$B$206,BL11,Buchungen!$G$7:$G$206,"&lt;&gt;Storniert")&gt;0),"W",IF(COUNTIFS(Buchungen!$A$7:$A$206,BL11,Buchungen!$G$7:$G$206,"&lt;&gt;Storniert")&gt;0,"An",IF(COUNTIFS(Buchungen!$B$7:$B$206,BL11,Buchungen!$G$7:$G$206,"&lt;&gt;Storniert")&gt;0,"Ab",""))))</f>
        <v/>
      </c>
      <c r="AH11">
        <f>IF(MONTH(DATE(Einstellungen!$B$5,6,B$5))=6,DATE(Einstellungen!$B$5,6,B$5),0)</f>
        <v>46539</v>
      </c>
      <c r="AI11">
        <f>IF(MONTH(DATE(Einstellungen!$B$5,6,C$5))=6,DATE(Einstellungen!$B$5,6,C$5),0)</f>
        <v>46540</v>
      </c>
      <c r="AJ11">
        <f>IF(MONTH(DATE(Einstellungen!$B$5,6,D$5))=6,DATE(Einstellungen!$B$5,6,D$5),0)</f>
        <v>46541</v>
      </c>
      <c r="AK11">
        <f>IF(MONTH(DATE(Einstellungen!$B$5,6,E$5))=6,DATE(Einstellungen!$B$5,6,E$5),0)</f>
        <v>46542</v>
      </c>
      <c r="AL11">
        <f>IF(MONTH(DATE(Einstellungen!$B$5,6,F$5))=6,DATE(Einstellungen!$B$5,6,F$5),0)</f>
        <v>46543</v>
      </c>
      <c r="AM11">
        <f>IF(MONTH(DATE(Einstellungen!$B$5,6,G$5))=6,DATE(Einstellungen!$B$5,6,G$5),0)</f>
        <v>46544</v>
      </c>
      <c r="AN11">
        <f>IF(MONTH(DATE(Einstellungen!$B$5,6,H$5))=6,DATE(Einstellungen!$B$5,6,H$5),0)</f>
        <v>46545</v>
      </c>
      <c r="AO11">
        <f>IF(MONTH(DATE(Einstellungen!$B$5,6,I$5))=6,DATE(Einstellungen!$B$5,6,I$5),0)</f>
        <v>46546</v>
      </c>
      <c r="AP11">
        <f>IF(MONTH(DATE(Einstellungen!$B$5,6,J$5))=6,DATE(Einstellungen!$B$5,6,J$5),0)</f>
        <v>46547</v>
      </c>
      <c r="AQ11">
        <f>IF(MONTH(DATE(Einstellungen!$B$5,6,K$5))=6,DATE(Einstellungen!$B$5,6,K$5),0)</f>
        <v>46548</v>
      </c>
      <c r="AR11">
        <f>IF(MONTH(DATE(Einstellungen!$B$5,6,L$5))=6,DATE(Einstellungen!$B$5,6,L$5),0)</f>
        <v>46549</v>
      </c>
      <c r="AS11">
        <f>IF(MONTH(DATE(Einstellungen!$B$5,6,M$5))=6,DATE(Einstellungen!$B$5,6,M$5),0)</f>
        <v>46550</v>
      </c>
      <c r="AT11">
        <f>IF(MONTH(DATE(Einstellungen!$B$5,6,N$5))=6,DATE(Einstellungen!$B$5,6,N$5),0)</f>
        <v>46551</v>
      </c>
      <c r="AU11">
        <f>IF(MONTH(DATE(Einstellungen!$B$5,6,O$5))=6,DATE(Einstellungen!$B$5,6,O$5),0)</f>
        <v>46552</v>
      </c>
      <c r="AV11">
        <f>IF(MONTH(DATE(Einstellungen!$B$5,6,P$5))=6,DATE(Einstellungen!$B$5,6,P$5),0)</f>
        <v>46553</v>
      </c>
      <c r="AW11">
        <f>IF(MONTH(DATE(Einstellungen!$B$5,6,Q$5))=6,DATE(Einstellungen!$B$5,6,Q$5),0)</f>
        <v>46554</v>
      </c>
      <c r="AX11">
        <f>IF(MONTH(DATE(Einstellungen!$B$5,6,R$5))=6,DATE(Einstellungen!$B$5,6,R$5),0)</f>
        <v>46555</v>
      </c>
      <c r="AY11">
        <f>IF(MONTH(DATE(Einstellungen!$B$5,6,S$5))=6,DATE(Einstellungen!$B$5,6,S$5),0)</f>
        <v>46556</v>
      </c>
      <c r="AZ11">
        <f>IF(MONTH(DATE(Einstellungen!$B$5,6,T$5))=6,DATE(Einstellungen!$B$5,6,T$5),0)</f>
        <v>46557</v>
      </c>
      <c r="BA11">
        <f>IF(MONTH(DATE(Einstellungen!$B$5,6,U$5))=6,DATE(Einstellungen!$B$5,6,U$5),0)</f>
        <v>46558</v>
      </c>
      <c r="BB11">
        <f>IF(MONTH(DATE(Einstellungen!$B$5,6,V$5))=6,DATE(Einstellungen!$B$5,6,V$5),0)</f>
        <v>46559</v>
      </c>
      <c r="BC11">
        <f>IF(MONTH(DATE(Einstellungen!$B$5,6,W$5))=6,DATE(Einstellungen!$B$5,6,W$5),0)</f>
        <v>46560</v>
      </c>
      <c r="BD11">
        <f>IF(MONTH(DATE(Einstellungen!$B$5,6,X$5))=6,DATE(Einstellungen!$B$5,6,X$5),0)</f>
        <v>46561</v>
      </c>
      <c r="BE11">
        <f>IF(MONTH(DATE(Einstellungen!$B$5,6,Y$5))=6,DATE(Einstellungen!$B$5,6,Y$5),0)</f>
        <v>46562</v>
      </c>
      <c r="BF11">
        <f>IF(MONTH(DATE(Einstellungen!$B$5,6,Z$5))=6,DATE(Einstellungen!$B$5,6,Z$5),0)</f>
        <v>46563</v>
      </c>
      <c r="BG11">
        <f>IF(MONTH(DATE(Einstellungen!$B$5,6,AA$5))=6,DATE(Einstellungen!$B$5,6,AA$5),0)</f>
        <v>46564</v>
      </c>
      <c r="BH11">
        <f>IF(MONTH(DATE(Einstellungen!$B$5,6,AB$5))=6,DATE(Einstellungen!$B$5,6,AB$5),0)</f>
        <v>46565</v>
      </c>
      <c r="BI11">
        <f>IF(MONTH(DATE(Einstellungen!$B$5,6,AC$5))=6,DATE(Einstellungen!$B$5,6,AC$5),0)</f>
        <v>46566</v>
      </c>
      <c r="BJ11">
        <f>IF(MONTH(DATE(Einstellungen!$B$5,6,AD$5))=6,DATE(Einstellungen!$B$5,6,AD$5),0)</f>
        <v>46567</v>
      </c>
      <c r="BK11">
        <f>IF(MONTH(DATE(Einstellungen!$B$5,6,AE$5))=6,DATE(Einstellungen!$B$5,6,AE$5),0)</f>
        <v>46568</v>
      </c>
      <c r="BL11">
        <f>IF(MONTH(DATE(Einstellungen!$B$5,6,AF$5))=6,DATE(Einstellungen!$B$5,6,AF$5),0)</f>
        <v>0</v>
      </c>
      <c r="BN11">
        <f>IF(AH11=0,-1,IF(COUNTIFS(Buchungen!$A$7:$A$206,"&lt;="&amp;AH11,Buchungen!$B$7:$B$206,"&gt;"&amp;AH11,Buchungen!$G$7:$G$206,"&lt;&gt;Storniert")=0,0,IF(COUNTIFS(Buchungen!$A$7:$A$206,"&lt;="&amp;AH11,Buchungen!$B$7:$B$206,"&gt;"&amp;AH11,Buchungen!$G$7:$G$206,"&lt;&gt;Storniert")&gt;1,9,IF(COUNTIFS(Buchungen!$A$7:$A$206,"&lt;="&amp;AH11,Buchungen!$B$7:$B$206,"&gt;"&amp;AH11,Buchungen!$G$7:$G$206,"Gebucht")=1,1,IF(COUNTIFS(Buchungen!$A$7:$A$206,"&lt;="&amp;AH11,Buchungen!$B$7:$B$206,"&gt;"&amp;AH11,Buchungen!$G$7:$G$206,"Anfrage")=1,2,IF(COUNTIFS(Buchungen!$A$7:$A$206,"&lt;="&amp;AH11,Buchungen!$B$7:$B$206,"&gt;"&amp;AH11,Buchungen!$G$7:$G$206,"Eigennutzung")=1,3,IF(COUNTIFS(Buchungen!$A$7:$A$206,"&lt;="&amp;AH11,Buchungen!$B$7:$B$206,"&gt;"&amp;AH11,Buchungen!$G$7:$G$206,"Gesperrt")=1,4,9)))))))</f>
        <v>0</v>
      </c>
      <c r="BO11">
        <f>IF(AI11=0,-1,IF(COUNTIFS(Buchungen!$A$7:$A$206,"&lt;="&amp;AI11,Buchungen!$B$7:$B$206,"&gt;"&amp;AI11,Buchungen!$G$7:$G$206,"&lt;&gt;Storniert")=0,0,IF(COUNTIFS(Buchungen!$A$7:$A$206,"&lt;="&amp;AI11,Buchungen!$B$7:$B$206,"&gt;"&amp;AI11,Buchungen!$G$7:$G$206,"&lt;&gt;Storniert")&gt;1,9,IF(COUNTIFS(Buchungen!$A$7:$A$206,"&lt;="&amp;AI11,Buchungen!$B$7:$B$206,"&gt;"&amp;AI11,Buchungen!$G$7:$G$206,"Gebucht")=1,1,IF(COUNTIFS(Buchungen!$A$7:$A$206,"&lt;="&amp;AI11,Buchungen!$B$7:$B$206,"&gt;"&amp;AI11,Buchungen!$G$7:$G$206,"Anfrage")=1,2,IF(COUNTIFS(Buchungen!$A$7:$A$206,"&lt;="&amp;AI11,Buchungen!$B$7:$B$206,"&gt;"&amp;AI11,Buchungen!$G$7:$G$206,"Eigennutzung")=1,3,IF(COUNTIFS(Buchungen!$A$7:$A$206,"&lt;="&amp;AI11,Buchungen!$B$7:$B$206,"&gt;"&amp;AI11,Buchungen!$G$7:$G$206,"Gesperrt")=1,4,9)))))))</f>
        <v>0</v>
      </c>
      <c r="BP11">
        <f>IF(AJ11=0,-1,IF(COUNTIFS(Buchungen!$A$7:$A$206,"&lt;="&amp;AJ11,Buchungen!$B$7:$B$206,"&gt;"&amp;AJ11,Buchungen!$G$7:$G$206,"&lt;&gt;Storniert")=0,0,IF(COUNTIFS(Buchungen!$A$7:$A$206,"&lt;="&amp;AJ11,Buchungen!$B$7:$B$206,"&gt;"&amp;AJ11,Buchungen!$G$7:$G$206,"&lt;&gt;Storniert")&gt;1,9,IF(COUNTIFS(Buchungen!$A$7:$A$206,"&lt;="&amp;AJ11,Buchungen!$B$7:$B$206,"&gt;"&amp;AJ11,Buchungen!$G$7:$G$206,"Gebucht")=1,1,IF(COUNTIFS(Buchungen!$A$7:$A$206,"&lt;="&amp;AJ11,Buchungen!$B$7:$B$206,"&gt;"&amp;AJ11,Buchungen!$G$7:$G$206,"Anfrage")=1,2,IF(COUNTIFS(Buchungen!$A$7:$A$206,"&lt;="&amp;AJ11,Buchungen!$B$7:$B$206,"&gt;"&amp;AJ11,Buchungen!$G$7:$G$206,"Eigennutzung")=1,3,IF(COUNTIFS(Buchungen!$A$7:$A$206,"&lt;="&amp;AJ11,Buchungen!$B$7:$B$206,"&gt;"&amp;AJ11,Buchungen!$G$7:$G$206,"Gesperrt")=1,4,9)))))))</f>
        <v>0</v>
      </c>
      <c r="BQ11">
        <f>IF(AK11=0,-1,IF(COUNTIFS(Buchungen!$A$7:$A$206,"&lt;="&amp;AK11,Buchungen!$B$7:$B$206,"&gt;"&amp;AK11,Buchungen!$G$7:$G$206,"&lt;&gt;Storniert")=0,0,IF(COUNTIFS(Buchungen!$A$7:$A$206,"&lt;="&amp;AK11,Buchungen!$B$7:$B$206,"&gt;"&amp;AK11,Buchungen!$G$7:$G$206,"&lt;&gt;Storniert")&gt;1,9,IF(COUNTIFS(Buchungen!$A$7:$A$206,"&lt;="&amp;AK11,Buchungen!$B$7:$B$206,"&gt;"&amp;AK11,Buchungen!$G$7:$G$206,"Gebucht")=1,1,IF(COUNTIFS(Buchungen!$A$7:$A$206,"&lt;="&amp;AK11,Buchungen!$B$7:$B$206,"&gt;"&amp;AK11,Buchungen!$G$7:$G$206,"Anfrage")=1,2,IF(COUNTIFS(Buchungen!$A$7:$A$206,"&lt;="&amp;AK11,Buchungen!$B$7:$B$206,"&gt;"&amp;AK11,Buchungen!$G$7:$G$206,"Eigennutzung")=1,3,IF(COUNTIFS(Buchungen!$A$7:$A$206,"&lt;="&amp;AK11,Buchungen!$B$7:$B$206,"&gt;"&amp;AK11,Buchungen!$G$7:$G$206,"Gesperrt")=1,4,9)))))))</f>
        <v>0</v>
      </c>
      <c r="BR11">
        <f>IF(AL11=0,-1,IF(COUNTIFS(Buchungen!$A$7:$A$206,"&lt;="&amp;AL11,Buchungen!$B$7:$B$206,"&gt;"&amp;AL11,Buchungen!$G$7:$G$206,"&lt;&gt;Storniert")=0,0,IF(COUNTIFS(Buchungen!$A$7:$A$206,"&lt;="&amp;AL11,Buchungen!$B$7:$B$206,"&gt;"&amp;AL11,Buchungen!$G$7:$G$206,"&lt;&gt;Storniert")&gt;1,9,IF(COUNTIFS(Buchungen!$A$7:$A$206,"&lt;="&amp;AL11,Buchungen!$B$7:$B$206,"&gt;"&amp;AL11,Buchungen!$G$7:$G$206,"Gebucht")=1,1,IF(COUNTIFS(Buchungen!$A$7:$A$206,"&lt;="&amp;AL11,Buchungen!$B$7:$B$206,"&gt;"&amp;AL11,Buchungen!$G$7:$G$206,"Anfrage")=1,2,IF(COUNTIFS(Buchungen!$A$7:$A$206,"&lt;="&amp;AL11,Buchungen!$B$7:$B$206,"&gt;"&amp;AL11,Buchungen!$G$7:$G$206,"Eigennutzung")=1,3,IF(COUNTIFS(Buchungen!$A$7:$A$206,"&lt;="&amp;AL11,Buchungen!$B$7:$B$206,"&gt;"&amp;AL11,Buchungen!$G$7:$G$206,"Gesperrt")=1,4,9)))))))</f>
        <v>0</v>
      </c>
      <c r="BS11">
        <f>IF(AM11=0,-1,IF(COUNTIFS(Buchungen!$A$7:$A$206,"&lt;="&amp;AM11,Buchungen!$B$7:$B$206,"&gt;"&amp;AM11,Buchungen!$G$7:$G$206,"&lt;&gt;Storniert")=0,0,IF(COUNTIFS(Buchungen!$A$7:$A$206,"&lt;="&amp;AM11,Buchungen!$B$7:$B$206,"&gt;"&amp;AM11,Buchungen!$G$7:$G$206,"&lt;&gt;Storniert")&gt;1,9,IF(COUNTIFS(Buchungen!$A$7:$A$206,"&lt;="&amp;AM11,Buchungen!$B$7:$B$206,"&gt;"&amp;AM11,Buchungen!$G$7:$G$206,"Gebucht")=1,1,IF(COUNTIFS(Buchungen!$A$7:$A$206,"&lt;="&amp;AM11,Buchungen!$B$7:$B$206,"&gt;"&amp;AM11,Buchungen!$G$7:$G$206,"Anfrage")=1,2,IF(COUNTIFS(Buchungen!$A$7:$A$206,"&lt;="&amp;AM11,Buchungen!$B$7:$B$206,"&gt;"&amp;AM11,Buchungen!$G$7:$G$206,"Eigennutzung")=1,3,IF(COUNTIFS(Buchungen!$A$7:$A$206,"&lt;="&amp;AM11,Buchungen!$B$7:$B$206,"&gt;"&amp;AM11,Buchungen!$G$7:$G$206,"Gesperrt")=1,4,9)))))))</f>
        <v>0</v>
      </c>
      <c r="BT11">
        <f>IF(AN11=0,-1,IF(COUNTIFS(Buchungen!$A$7:$A$206,"&lt;="&amp;AN11,Buchungen!$B$7:$B$206,"&gt;"&amp;AN11,Buchungen!$G$7:$G$206,"&lt;&gt;Storniert")=0,0,IF(COUNTIFS(Buchungen!$A$7:$A$206,"&lt;="&amp;AN11,Buchungen!$B$7:$B$206,"&gt;"&amp;AN11,Buchungen!$G$7:$G$206,"&lt;&gt;Storniert")&gt;1,9,IF(COUNTIFS(Buchungen!$A$7:$A$206,"&lt;="&amp;AN11,Buchungen!$B$7:$B$206,"&gt;"&amp;AN11,Buchungen!$G$7:$G$206,"Gebucht")=1,1,IF(COUNTIFS(Buchungen!$A$7:$A$206,"&lt;="&amp;AN11,Buchungen!$B$7:$B$206,"&gt;"&amp;AN11,Buchungen!$G$7:$G$206,"Anfrage")=1,2,IF(COUNTIFS(Buchungen!$A$7:$A$206,"&lt;="&amp;AN11,Buchungen!$B$7:$B$206,"&gt;"&amp;AN11,Buchungen!$G$7:$G$206,"Eigennutzung")=1,3,IF(COUNTIFS(Buchungen!$A$7:$A$206,"&lt;="&amp;AN11,Buchungen!$B$7:$B$206,"&gt;"&amp;AN11,Buchungen!$G$7:$G$206,"Gesperrt")=1,4,9)))))))</f>
        <v>0</v>
      </c>
      <c r="BU11">
        <f>IF(AO11=0,-1,IF(COUNTIFS(Buchungen!$A$7:$A$206,"&lt;="&amp;AO11,Buchungen!$B$7:$B$206,"&gt;"&amp;AO11,Buchungen!$G$7:$G$206,"&lt;&gt;Storniert")=0,0,IF(COUNTIFS(Buchungen!$A$7:$A$206,"&lt;="&amp;AO11,Buchungen!$B$7:$B$206,"&gt;"&amp;AO11,Buchungen!$G$7:$G$206,"&lt;&gt;Storniert")&gt;1,9,IF(COUNTIFS(Buchungen!$A$7:$A$206,"&lt;="&amp;AO11,Buchungen!$B$7:$B$206,"&gt;"&amp;AO11,Buchungen!$G$7:$G$206,"Gebucht")=1,1,IF(COUNTIFS(Buchungen!$A$7:$A$206,"&lt;="&amp;AO11,Buchungen!$B$7:$B$206,"&gt;"&amp;AO11,Buchungen!$G$7:$G$206,"Anfrage")=1,2,IF(COUNTIFS(Buchungen!$A$7:$A$206,"&lt;="&amp;AO11,Buchungen!$B$7:$B$206,"&gt;"&amp;AO11,Buchungen!$G$7:$G$206,"Eigennutzung")=1,3,IF(COUNTIFS(Buchungen!$A$7:$A$206,"&lt;="&amp;AO11,Buchungen!$B$7:$B$206,"&gt;"&amp;AO11,Buchungen!$G$7:$G$206,"Gesperrt")=1,4,9)))))))</f>
        <v>0</v>
      </c>
      <c r="BV11">
        <f>IF(AP11=0,-1,IF(COUNTIFS(Buchungen!$A$7:$A$206,"&lt;="&amp;AP11,Buchungen!$B$7:$B$206,"&gt;"&amp;AP11,Buchungen!$G$7:$G$206,"&lt;&gt;Storniert")=0,0,IF(COUNTIFS(Buchungen!$A$7:$A$206,"&lt;="&amp;AP11,Buchungen!$B$7:$B$206,"&gt;"&amp;AP11,Buchungen!$G$7:$G$206,"&lt;&gt;Storniert")&gt;1,9,IF(COUNTIFS(Buchungen!$A$7:$A$206,"&lt;="&amp;AP11,Buchungen!$B$7:$B$206,"&gt;"&amp;AP11,Buchungen!$G$7:$G$206,"Gebucht")=1,1,IF(COUNTIFS(Buchungen!$A$7:$A$206,"&lt;="&amp;AP11,Buchungen!$B$7:$B$206,"&gt;"&amp;AP11,Buchungen!$G$7:$G$206,"Anfrage")=1,2,IF(COUNTIFS(Buchungen!$A$7:$A$206,"&lt;="&amp;AP11,Buchungen!$B$7:$B$206,"&gt;"&amp;AP11,Buchungen!$G$7:$G$206,"Eigennutzung")=1,3,IF(COUNTIFS(Buchungen!$A$7:$A$206,"&lt;="&amp;AP11,Buchungen!$B$7:$B$206,"&gt;"&amp;AP11,Buchungen!$G$7:$G$206,"Gesperrt")=1,4,9)))))))</f>
        <v>0</v>
      </c>
      <c r="BW11">
        <f>IF(AQ11=0,-1,IF(COUNTIFS(Buchungen!$A$7:$A$206,"&lt;="&amp;AQ11,Buchungen!$B$7:$B$206,"&gt;"&amp;AQ11,Buchungen!$G$7:$G$206,"&lt;&gt;Storniert")=0,0,IF(COUNTIFS(Buchungen!$A$7:$A$206,"&lt;="&amp;AQ11,Buchungen!$B$7:$B$206,"&gt;"&amp;AQ11,Buchungen!$G$7:$G$206,"&lt;&gt;Storniert")&gt;1,9,IF(COUNTIFS(Buchungen!$A$7:$A$206,"&lt;="&amp;AQ11,Buchungen!$B$7:$B$206,"&gt;"&amp;AQ11,Buchungen!$G$7:$G$206,"Gebucht")=1,1,IF(COUNTIFS(Buchungen!$A$7:$A$206,"&lt;="&amp;AQ11,Buchungen!$B$7:$B$206,"&gt;"&amp;AQ11,Buchungen!$G$7:$G$206,"Anfrage")=1,2,IF(COUNTIFS(Buchungen!$A$7:$A$206,"&lt;="&amp;AQ11,Buchungen!$B$7:$B$206,"&gt;"&amp;AQ11,Buchungen!$G$7:$G$206,"Eigennutzung")=1,3,IF(COUNTIFS(Buchungen!$A$7:$A$206,"&lt;="&amp;AQ11,Buchungen!$B$7:$B$206,"&gt;"&amp;AQ11,Buchungen!$G$7:$G$206,"Gesperrt")=1,4,9)))))))</f>
        <v>0</v>
      </c>
      <c r="BX11">
        <f>IF(AR11=0,-1,IF(COUNTIFS(Buchungen!$A$7:$A$206,"&lt;="&amp;AR11,Buchungen!$B$7:$B$206,"&gt;"&amp;AR11,Buchungen!$G$7:$G$206,"&lt;&gt;Storniert")=0,0,IF(COUNTIFS(Buchungen!$A$7:$A$206,"&lt;="&amp;AR11,Buchungen!$B$7:$B$206,"&gt;"&amp;AR11,Buchungen!$G$7:$G$206,"&lt;&gt;Storniert")&gt;1,9,IF(COUNTIFS(Buchungen!$A$7:$A$206,"&lt;="&amp;AR11,Buchungen!$B$7:$B$206,"&gt;"&amp;AR11,Buchungen!$G$7:$G$206,"Gebucht")=1,1,IF(COUNTIFS(Buchungen!$A$7:$A$206,"&lt;="&amp;AR11,Buchungen!$B$7:$B$206,"&gt;"&amp;AR11,Buchungen!$G$7:$G$206,"Anfrage")=1,2,IF(COUNTIFS(Buchungen!$A$7:$A$206,"&lt;="&amp;AR11,Buchungen!$B$7:$B$206,"&gt;"&amp;AR11,Buchungen!$G$7:$G$206,"Eigennutzung")=1,3,IF(COUNTIFS(Buchungen!$A$7:$A$206,"&lt;="&amp;AR11,Buchungen!$B$7:$B$206,"&gt;"&amp;AR11,Buchungen!$G$7:$G$206,"Gesperrt")=1,4,9)))))))</f>
        <v>0</v>
      </c>
      <c r="BY11">
        <f>IF(AS11=0,-1,IF(COUNTIFS(Buchungen!$A$7:$A$206,"&lt;="&amp;AS11,Buchungen!$B$7:$B$206,"&gt;"&amp;AS11,Buchungen!$G$7:$G$206,"&lt;&gt;Storniert")=0,0,IF(COUNTIFS(Buchungen!$A$7:$A$206,"&lt;="&amp;AS11,Buchungen!$B$7:$B$206,"&gt;"&amp;AS11,Buchungen!$G$7:$G$206,"&lt;&gt;Storniert")&gt;1,9,IF(COUNTIFS(Buchungen!$A$7:$A$206,"&lt;="&amp;AS11,Buchungen!$B$7:$B$206,"&gt;"&amp;AS11,Buchungen!$G$7:$G$206,"Gebucht")=1,1,IF(COUNTIFS(Buchungen!$A$7:$A$206,"&lt;="&amp;AS11,Buchungen!$B$7:$B$206,"&gt;"&amp;AS11,Buchungen!$G$7:$G$206,"Anfrage")=1,2,IF(COUNTIFS(Buchungen!$A$7:$A$206,"&lt;="&amp;AS11,Buchungen!$B$7:$B$206,"&gt;"&amp;AS11,Buchungen!$G$7:$G$206,"Eigennutzung")=1,3,IF(COUNTIFS(Buchungen!$A$7:$A$206,"&lt;="&amp;AS11,Buchungen!$B$7:$B$206,"&gt;"&amp;AS11,Buchungen!$G$7:$G$206,"Gesperrt")=1,4,9)))))))</f>
        <v>0</v>
      </c>
      <c r="BZ11">
        <f>IF(AT11=0,-1,IF(COUNTIFS(Buchungen!$A$7:$A$206,"&lt;="&amp;AT11,Buchungen!$B$7:$B$206,"&gt;"&amp;AT11,Buchungen!$G$7:$G$206,"&lt;&gt;Storniert")=0,0,IF(COUNTIFS(Buchungen!$A$7:$A$206,"&lt;="&amp;AT11,Buchungen!$B$7:$B$206,"&gt;"&amp;AT11,Buchungen!$G$7:$G$206,"&lt;&gt;Storniert")&gt;1,9,IF(COUNTIFS(Buchungen!$A$7:$A$206,"&lt;="&amp;AT11,Buchungen!$B$7:$B$206,"&gt;"&amp;AT11,Buchungen!$G$7:$G$206,"Gebucht")=1,1,IF(COUNTIFS(Buchungen!$A$7:$A$206,"&lt;="&amp;AT11,Buchungen!$B$7:$B$206,"&gt;"&amp;AT11,Buchungen!$G$7:$G$206,"Anfrage")=1,2,IF(COUNTIFS(Buchungen!$A$7:$A$206,"&lt;="&amp;AT11,Buchungen!$B$7:$B$206,"&gt;"&amp;AT11,Buchungen!$G$7:$G$206,"Eigennutzung")=1,3,IF(COUNTIFS(Buchungen!$A$7:$A$206,"&lt;="&amp;AT11,Buchungen!$B$7:$B$206,"&gt;"&amp;AT11,Buchungen!$G$7:$G$206,"Gesperrt")=1,4,9)))))))</f>
        <v>0</v>
      </c>
      <c r="CA11">
        <f>IF(AU11=0,-1,IF(COUNTIFS(Buchungen!$A$7:$A$206,"&lt;="&amp;AU11,Buchungen!$B$7:$B$206,"&gt;"&amp;AU11,Buchungen!$G$7:$G$206,"&lt;&gt;Storniert")=0,0,IF(COUNTIFS(Buchungen!$A$7:$A$206,"&lt;="&amp;AU11,Buchungen!$B$7:$B$206,"&gt;"&amp;AU11,Buchungen!$G$7:$G$206,"&lt;&gt;Storniert")&gt;1,9,IF(COUNTIFS(Buchungen!$A$7:$A$206,"&lt;="&amp;AU11,Buchungen!$B$7:$B$206,"&gt;"&amp;AU11,Buchungen!$G$7:$G$206,"Gebucht")=1,1,IF(COUNTIFS(Buchungen!$A$7:$A$206,"&lt;="&amp;AU11,Buchungen!$B$7:$B$206,"&gt;"&amp;AU11,Buchungen!$G$7:$G$206,"Anfrage")=1,2,IF(COUNTIFS(Buchungen!$A$7:$A$206,"&lt;="&amp;AU11,Buchungen!$B$7:$B$206,"&gt;"&amp;AU11,Buchungen!$G$7:$G$206,"Eigennutzung")=1,3,IF(COUNTIFS(Buchungen!$A$7:$A$206,"&lt;="&amp;AU11,Buchungen!$B$7:$B$206,"&gt;"&amp;AU11,Buchungen!$G$7:$G$206,"Gesperrt")=1,4,9)))))))</f>
        <v>0</v>
      </c>
      <c r="CB11">
        <f>IF(AV11=0,-1,IF(COUNTIFS(Buchungen!$A$7:$A$206,"&lt;="&amp;AV11,Buchungen!$B$7:$B$206,"&gt;"&amp;AV11,Buchungen!$G$7:$G$206,"&lt;&gt;Storniert")=0,0,IF(COUNTIFS(Buchungen!$A$7:$A$206,"&lt;="&amp;AV11,Buchungen!$B$7:$B$206,"&gt;"&amp;AV11,Buchungen!$G$7:$G$206,"&lt;&gt;Storniert")&gt;1,9,IF(COUNTIFS(Buchungen!$A$7:$A$206,"&lt;="&amp;AV11,Buchungen!$B$7:$B$206,"&gt;"&amp;AV11,Buchungen!$G$7:$G$206,"Gebucht")=1,1,IF(COUNTIFS(Buchungen!$A$7:$A$206,"&lt;="&amp;AV11,Buchungen!$B$7:$B$206,"&gt;"&amp;AV11,Buchungen!$G$7:$G$206,"Anfrage")=1,2,IF(COUNTIFS(Buchungen!$A$7:$A$206,"&lt;="&amp;AV11,Buchungen!$B$7:$B$206,"&gt;"&amp;AV11,Buchungen!$G$7:$G$206,"Eigennutzung")=1,3,IF(COUNTIFS(Buchungen!$A$7:$A$206,"&lt;="&amp;AV11,Buchungen!$B$7:$B$206,"&gt;"&amp;AV11,Buchungen!$G$7:$G$206,"Gesperrt")=1,4,9)))))))</f>
        <v>0</v>
      </c>
      <c r="CC11">
        <f>IF(AW11=0,-1,IF(COUNTIFS(Buchungen!$A$7:$A$206,"&lt;="&amp;AW11,Buchungen!$B$7:$B$206,"&gt;"&amp;AW11,Buchungen!$G$7:$G$206,"&lt;&gt;Storniert")=0,0,IF(COUNTIFS(Buchungen!$A$7:$A$206,"&lt;="&amp;AW11,Buchungen!$B$7:$B$206,"&gt;"&amp;AW11,Buchungen!$G$7:$G$206,"&lt;&gt;Storniert")&gt;1,9,IF(COUNTIFS(Buchungen!$A$7:$A$206,"&lt;="&amp;AW11,Buchungen!$B$7:$B$206,"&gt;"&amp;AW11,Buchungen!$G$7:$G$206,"Gebucht")=1,1,IF(COUNTIFS(Buchungen!$A$7:$A$206,"&lt;="&amp;AW11,Buchungen!$B$7:$B$206,"&gt;"&amp;AW11,Buchungen!$G$7:$G$206,"Anfrage")=1,2,IF(COUNTIFS(Buchungen!$A$7:$A$206,"&lt;="&amp;AW11,Buchungen!$B$7:$B$206,"&gt;"&amp;AW11,Buchungen!$G$7:$G$206,"Eigennutzung")=1,3,IF(COUNTIFS(Buchungen!$A$7:$A$206,"&lt;="&amp;AW11,Buchungen!$B$7:$B$206,"&gt;"&amp;AW11,Buchungen!$G$7:$G$206,"Gesperrt")=1,4,9)))))))</f>
        <v>0</v>
      </c>
      <c r="CD11">
        <f>IF(AX11=0,-1,IF(COUNTIFS(Buchungen!$A$7:$A$206,"&lt;="&amp;AX11,Buchungen!$B$7:$B$206,"&gt;"&amp;AX11,Buchungen!$G$7:$G$206,"&lt;&gt;Storniert")=0,0,IF(COUNTIFS(Buchungen!$A$7:$A$206,"&lt;="&amp;AX11,Buchungen!$B$7:$B$206,"&gt;"&amp;AX11,Buchungen!$G$7:$G$206,"&lt;&gt;Storniert")&gt;1,9,IF(COUNTIFS(Buchungen!$A$7:$A$206,"&lt;="&amp;AX11,Buchungen!$B$7:$B$206,"&gt;"&amp;AX11,Buchungen!$G$7:$G$206,"Gebucht")=1,1,IF(COUNTIFS(Buchungen!$A$7:$A$206,"&lt;="&amp;AX11,Buchungen!$B$7:$B$206,"&gt;"&amp;AX11,Buchungen!$G$7:$G$206,"Anfrage")=1,2,IF(COUNTIFS(Buchungen!$A$7:$A$206,"&lt;="&amp;AX11,Buchungen!$B$7:$B$206,"&gt;"&amp;AX11,Buchungen!$G$7:$G$206,"Eigennutzung")=1,3,IF(COUNTIFS(Buchungen!$A$7:$A$206,"&lt;="&amp;AX11,Buchungen!$B$7:$B$206,"&gt;"&amp;AX11,Buchungen!$G$7:$G$206,"Gesperrt")=1,4,9)))))))</f>
        <v>0</v>
      </c>
      <c r="CE11">
        <f>IF(AY11=0,-1,IF(COUNTIFS(Buchungen!$A$7:$A$206,"&lt;="&amp;AY11,Buchungen!$B$7:$B$206,"&gt;"&amp;AY11,Buchungen!$G$7:$G$206,"&lt;&gt;Storniert")=0,0,IF(COUNTIFS(Buchungen!$A$7:$A$206,"&lt;="&amp;AY11,Buchungen!$B$7:$B$206,"&gt;"&amp;AY11,Buchungen!$G$7:$G$206,"&lt;&gt;Storniert")&gt;1,9,IF(COUNTIFS(Buchungen!$A$7:$A$206,"&lt;="&amp;AY11,Buchungen!$B$7:$B$206,"&gt;"&amp;AY11,Buchungen!$G$7:$G$206,"Gebucht")=1,1,IF(COUNTIFS(Buchungen!$A$7:$A$206,"&lt;="&amp;AY11,Buchungen!$B$7:$B$206,"&gt;"&amp;AY11,Buchungen!$G$7:$G$206,"Anfrage")=1,2,IF(COUNTIFS(Buchungen!$A$7:$A$206,"&lt;="&amp;AY11,Buchungen!$B$7:$B$206,"&gt;"&amp;AY11,Buchungen!$G$7:$G$206,"Eigennutzung")=1,3,IF(COUNTIFS(Buchungen!$A$7:$A$206,"&lt;="&amp;AY11,Buchungen!$B$7:$B$206,"&gt;"&amp;AY11,Buchungen!$G$7:$G$206,"Gesperrt")=1,4,9)))))))</f>
        <v>0</v>
      </c>
      <c r="CF11">
        <f>IF(AZ11=0,-1,IF(COUNTIFS(Buchungen!$A$7:$A$206,"&lt;="&amp;AZ11,Buchungen!$B$7:$B$206,"&gt;"&amp;AZ11,Buchungen!$G$7:$G$206,"&lt;&gt;Storniert")=0,0,IF(COUNTIFS(Buchungen!$A$7:$A$206,"&lt;="&amp;AZ11,Buchungen!$B$7:$B$206,"&gt;"&amp;AZ11,Buchungen!$G$7:$G$206,"&lt;&gt;Storniert")&gt;1,9,IF(COUNTIFS(Buchungen!$A$7:$A$206,"&lt;="&amp;AZ11,Buchungen!$B$7:$B$206,"&gt;"&amp;AZ11,Buchungen!$G$7:$G$206,"Gebucht")=1,1,IF(COUNTIFS(Buchungen!$A$7:$A$206,"&lt;="&amp;AZ11,Buchungen!$B$7:$B$206,"&gt;"&amp;AZ11,Buchungen!$G$7:$G$206,"Anfrage")=1,2,IF(COUNTIFS(Buchungen!$A$7:$A$206,"&lt;="&amp;AZ11,Buchungen!$B$7:$B$206,"&gt;"&amp;AZ11,Buchungen!$G$7:$G$206,"Eigennutzung")=1,3,IF(COUNTIFS(Buchungen!$A$7:$A$206,"&lt;="&amp;AZ11,Buchungen!$B$7:$B$206,"&gt;"&amp;AZ11,Buchungen!$G$7:$G$206,"Gesperrt")=1,4,9)))))))</f>
        <v>0</v>
      </c>
      <c r="CG11">
        <f>IF(BA11=0,-1,IF(COUNTIFS(Buchungen!$A$7:$A$206,"&lt;="&amp;BA11,Buchungen!$B$7:$B$206,"&gt;"&amp;BA11,Buchungen!$G$7:$G$206,"&lt;&gt;Storniert")=0,0,IF(COUNTIFS(Buchungen!$A$7:$A$206,"&lt;="&amp;BA11,Buchungen!$B$7:$B$206,"&gt;"&amp;BA11,Buchungen!$G$7:$G$206,"&lt;&gt;Storniert")&gt;1,9,IF(COUNTIFS(Buchungen!$A$7:$A$206,"&lt;="&amp;BA11,Buchungen!$B$7:$B$206,"&gt;"&amp;BA11,Buchungen!$G$7:$G$206,"Gebucht")=1,1,IF(COUNTIFS(Buchungen!$A$7:$A$206,"&lt;="&amp;BA11,Buchungen!$B$7:$B$206,"&gt;"&amp;BA11,Buchungen!$G$7:$G$206,"Anfrage")=1,2,IF(COUNTIFS(Buchungen!$A$7:$A$206,"&lt;="&amp;BA11,Buchungen!$B$7:$B$206,"&gt;"&amp;BA11,Buchungen!$G$7:$G$206,"Eigennutzung")=1,3,IF(COUNTIFS(Buchungen!$A$7:$A$206,"&lt;="&amp;BA11,Buchungen!$B$7:$B$206,"&gt;"&amp;BA11,Buchungen!$G$7:$G$206,"Gesperrt")=1,4,9)))))))</f>
        <v>0</v>
      </c>
      <c r="CH11">
        <f>IF(BB11=0,-1,IF(COUNTIFS(Buchungen!$A$7:$A$206,"&lt;="&amp;BB11,Buchungen!$B$7:$B$206,"&gt;"&amp;BB11,Buchungen!$G$7:$G$206,"&lt;&gt;Storniert")=0,0,IF(COUNTIFS(Buchungen!$A$7:$A$206,"&lt;="&amp;BB11,Buchungen!$B$7:$B$206,"&gt;"&amp;BB11,Buchungen!$G$7:$G$206,"&lt;&gt;Storniert")&gt;1,9,IF(COUNTIFS(Buchungen!$A$7:$A$206,"&lt;="&amp;BB11,Buchungen!$B$7:$B$206,"&gt;"&amp;BB11,Buchungen!$G$7:$G$206,"Gebucht")=1,1,IF(COUNTIFS(Buchungen!$A$7:$A$206,"&lt;="&amp;BB11,Buchungen!$B$7:$B$206,"&gt;"&amp;BB11,Buchungen!$G$7:$G$206,"Anfrage")=1,2,IF(COUNTIFS(Buchungen!$A$7:$A$206,"&lt;="&amp;BB11,Buchungen!$B$7:$B$206,"&gt;"&amp;BB11,Buchungen!$G$7:$G$206,"Eigennutzung")=1,3,IF(COUNTIFS(Buchungen!$A$7:$A$206,"&lt;="&amp;BB11,Buchungen!$B$7:$B$206,"&gt;"&amp;BB11,Buchungen!$G$7:$G$206,"Gesperrt")=1,4,9)))))))</f>
        <v>0</v>
      </c>
      <c r="CI11">
        <f>IF(BC11=0,-1,IF(COUNTIFS(Buchungen!$A$7:$A$206,"&lt;="&amp;BC11,Buchungen!$B$7:$B$206,"&gt;"&amp;BC11,Buchungen!$G$7:$G$206,"&lt;&gt;Storniert")=0,0,IF(COUNTIFS(Buchungen!$A$7:$A$206,"&lt;="&amp;BC11,Buchungen!$B$7:$B$206,"&gt;"&amp;BC11,Buchungen!$G$7:$G$206,"&lt;&gt;Storniert")&gt;1,9,IF(COUNTIFS(Buchungen!$A$7:$A$206,"&lt;="&amp;BC11,Buchungen!$B$7:$B$206,"&gt;"&amp;BC11,Buchungen!$G$7:$G$206,"Gebucht")=1,1,IF(COUNTIFS(Buchungen!$A$7:$A$206,"&lt;="&amp;BC11,Buchungen!$B$7:$B$206,"&gt;"&amp;BC11,Buchungen!$G$7:$G$206,"Anfrage")=1,2,IF(COUNTIFS(Buchungen!$A$7:$A$206,"&lt;="&amp;BC11,Buchungen!$B$7:$B$206,"&gt;"&amp;BC11,Buchungen!$G$7:$G$206,"Eigennutzung")=1,3,IF(COUNTIFS(Buchungen!$A$7:$A$206,"&lt;="&amp;BC11,Buchungen!$B$7:$B$206,"&gt;"&amp;BC11,Buchungen!$G$7:$G$206,"Gesperrt")=1,4,9)))))))</f>
        <v>0</v>
      </c>
      <c r="CJ11">
        <f>IF(BD11=0,-1,IF(COUNTIFS(Buchungen!$A$7:$A$206,"&lt;="&amp;BD11,Buchungen!$B$7:$B$206,"&gt;"&amp;BD11,Buchungen!$G$7:$G$206,"&lt;&gt;Storniert")=0,0,IF(COUNTIFS(Buchungen!$A$7:$A$206,"&lt;="&amp;BD11,Buchungen!$B$7:$B$206,"&gt;"&amp;BD11,Buchungen!$G$7:$G$206,"&lt;&gt;Storniert")&gt;1,9,IF(COUNTIFS(Buchungen!$A$7:$A$206,"&lt;="&amp;BD11,Buchungen!$B$7:$B$206,"&gt;"&amp;BD11,Buchungen!$G$7:$G$206,"Gebucht")=1,1,IF(COUNTIFS(Buchungen!$A$7:$A$206,"&lt;="&amp;BD11,Buchungen!$B$7:$B$206,"&gt;"&amp;BD11,Buchungen!$G$7:$G$206,"Anfrage")=1,2,IF(COUNTIFS(Buchungen!$A$7:$A$206,"&lt;="&amp;BD11,Buchungen!$B$7:$B$206,"&gt;"&amp;BD11,Buchungen!$G$7:$G$206,"Eigennutzung")=1,3,IF(COUNTIFS(Buchungen!$A$7:$A$206,"&lt;="&amp;BD11,Buchungen!$B$7:$B$206,"&gt;"&amp;BD11,Buchungen!$G$7:$G$206,"Gesperrt")=1,4,9)))))))</f>
        <v>0</v>
      </c>
      <c r="CK11">
        <f>IF(BE11=0,-1,IF(COUNTIFS(Buchungen!$A$7:$A$206,"&lt;="&amp;BE11,Buchungen!$B$7:$B$206,"&gt;"&amp;BE11,Buchungen!$G$7:$G$206,"&lt;&gt;Storniert")=0,0,IF(COUNTIFS(Buchungen!$A$7:$A$206,"&lt;="&amp;BE11,Buchungen!$B$7:$B$206,"&gt;"&amp;BE11,Buchungen!$G$7:$G$206,"&lt;&gt;Storniert")&gt;1,9,IF(COUNTIFS(Buchungen!$A$7:$A$206,"&lt;="&amp;BE11,Buchungen!$B$7:$B$206,"&gt;"&amp;BE11,Buchungen!$G$7:$G$206,"Gebucht")=1,1,IF(COUNTIFS(Buchungen!$A$7:$A$206,"&lt;="&amp;BE11,Buchungen!$B$7:$B$206,"&gt;"&amp;BE11,Buchungen!$G$7:$G$206,"Anfrage")=1,2,IF(COUNTIFS(Buchungen!$A$7:$A$206,"&lt;="&amp;BE11,Buchungen!$B$7:$B$206,"&gt;"&amp;BE11,Buchungen!$G$7:$G$206,"Eigennutzung")=1,3,IF(COUNTIFS(Buchungen!$A$7:$A$206,"&lt;="&amp;BE11,Buchungen!$B$7:$B$206,"&gt;"&amp;BE11,Buchungen!$G$7:$G$206,"Gesperrt")=1,4,9)))))))</f>
        <v>0</v>
      </c>
      <c r="CL11">
        <f>IF(BF11=0,-1,IF(COUNTIFS(Buchungen!$A$7:$A$206,"&lt;="&amp;BF11,Buchungen!$B$7:$B$206,"&gt;"&amp;BF11,Buchungen!$G$7:$G$206,"&lt;&gt;Storniert")=0,0,IF(COUNTIFS(Buchungen!$A$7:$A$206,"&lt;="&amp;BF11,Buchungen!$B$7:$B$206,"&gt;"&amp;BF11,Buchungen!$G$7:$G$206,"&lt;&gt;Storniert")&gt;1,9,IF(COUNTIFS(Buchungen!$A$7:$A$206,"&lt;="&amp;BF11,Buchungen!$B$7:$B$206,"&gt;"&amp;BF11,Buchungen!$G$7:$G$206,"Gebucht")=1,1,IF(COUNTIFS(Buchungen!$A$7:$A$206,"&lt;="&amp;BF11,Buchungen!$B$7:$B$206,"&gt;"&amp;BF11,Buchungen!$G$7:$G$206,"Anfrage")=1,2,IF(COUNTIFS(Buchungen!$A$7:$A$206,"&lt;="&amp;BF11,Buchungen!$B$7:$B$206,"&gt;"&amp;BF11,Buchungen!$G$7:$G$206,"Eigennutzung")=1,3,IF(COUNTIFS(Buchungen!$A$7:$A$206,"&lt;="&amp;BF11,Buchungen!$B$7:$B$206,"&gt;"&amp;BF11,Buchungen!$G$7:$G$206,"Gesperrt")=1,4,9)))))))</f>
        <v>0</v>
      </c>
      <c r="CM11">
        <f>IF(BG11=0,-1,IF(COUNTIFS(Buchungen!$A$7:$A$206,"&lt;="&amp;BG11,Buchungen!$B$7:$B$206,"&gt;"&amp;BG11,Buchungen!$G$7:$G$206,"&lt;&gt;Storniert")=0,0,IF(COUNTIFS(Buchungen!$A$7:$A$206,"&lt;="&amp;BG11,Buchungen!$B$7:$B$206,"&gt;"&amp;BG11,Buchungen!$G$7:$G$206,"&lt;&gt;Storniert")&gt;1,9,IF(COUNTIFS(Buchungen!$A$7:$A$206,"&lt;="&amp;BG11,Buchungen!$B$7:$B$206,"&gt;"&amp;BG11,Buchungen!$G$7:$G$206,"Gebucht")=1,1,IF(COUNTIFS(Buchungen!$A$7:$A$206,"&lt;="&amp;BG11,Buchungen!$B$7:$B$206,"&gt;"&amp;BG11,Buchungen!$G$7:$G$206,"Anfrage")=1,2,IF(COUNTIFS(Buchungen!$A$7:$A$206,"&lt;="&amp;BG11,Buchungen!$B$7:$B$206,"&gt;"&amp;BG11,Buchungen!$G$7:$G$206,"Eigennutzung")=1,3,IF(COUNTIFS(Buchungen!$A$7:$A$206,"&lt;="&amp;BG11,Buchungen!$B$7:$B$206,"&gt;"&amp;BG11,Buchungen!$G$7:$G$206,"Gesperrt")=1,4,9)))))))</f>
        <v>0</v>
      </c>
      <c r="CN11">
        <f>IF(BH11=0,-1,IF(COUNTIFS(Buchungen!$A$7:$A$206,"&lt;="&amp;BH11,Buchungen!$B$7:$B$206,"&gt;"&amp;BH11,Buchungen!$G$7:$G$206,"&lt;&gt;Storniert")=0,0,IF(COUNTIFS(Buchungen!$A$7:$A$206,"&lt;="&amp;BH11,Buchungen!$B$7:$B$206,"&gt;"&amp;BH11,Buchungen!$G$7:$G$206,"&lt;&gt;Storniert")&gt;1,9,IF(COUNTIFS(Buchungen!$A$7:$A$206,"&lt;="&amp;BH11,Buchungen!$B$7:$B$206,"&gt;"&amp;BH11,Buchungen!$G$7:$G$206,"Gebucht")=1,1,IF(COUNTIFS(Buchungen!$A$7:$A$206,"&lt;="&amp;BH11,Buchungen!$B$7:$B$206,"&gt;"&amp;BH11,Buchungen!$G$7:$G$206,"Anfrage")=1,2,IF(COUNTIFS(Buchungen!$A$7:$A$206,"&lt;="&amp;BH11,Buchungen!$B$7:$B$206,"&gt;"&amp;BH11,Buchungen!$G$7:$G$206,"Eigennutzung")=1,3,IF(COUNTIFS(Buchungen!$A$7:$A$206,"&lt;="&amp;BH11,Buchungen!$B$7:$B$206,"&gt;"&amp;BH11,Buchungen!$G$7:$G$206,"Gesperrt")=1,4,9)))))))</f>
        <v>0</v>
      </c>
      <c r="CO11">
        <f>IF(BI11=0,-1,IF(COUNTIFS(Buchungen!$A$7:$A$206,"&lt;="&amp;BI11,Buchungen!$B$7:$B$206,"&gt;"&amp;BI11,Buchungen!$G$7:$G$206,"&lt;&gt;Storniert")=0,0,IF(COUNTIFS(Buchungen!$A$7:$A$206,"&lt;="&amp;BI11,Buchungen!$B$7:$B$206,"&gt;"&amp;BI11,Buchungen!$G$7:$G$206,"&lt;&gt;Storniert")&gt;1,9,IF(COUNTIFS(Buchungen!$A$7:$A$206,"&lt;="&amp;BI11,Buchungen!$B$7:$B$206,"&gt;"&amp;BI11,Buchungen!$G$7:$G$206,"Gebucht")=1,1,IF(COUNTIFS(Buchungen!$A$7:$A$206,"&lt;="&amp;BI11,Buchungen!$B$7:$B$206,"&gt;"&amp;BI11,Buchungen!$G$7:$G$206,"Anfrage")=1,2,IF(COUNTIFS(Buchungen!$A$7:$A$206,"&lt;="&amp;BI11,Buchungen!$B$7:$B$206,"&gt;"&amp;BI11,Buchungen!$G$7:$G$206,"Eigennutzung")=1,3,IF(COUNTIFS(Buchungen!$A$7:$A$206,"&lt;="&amp;BI11,Buchungen!$B$7:$B$206,"&gt;"&amp;BI11,Buchungen!$G$7:$G$206,"Gesperrt")=1,4,9)))))))</f>
        <v>0</v>
      </c>
      <c r="CP11">
        <f>IF(BJ11=0,-1,IF(COUNTIFS(Buchungen!$A$7:$A$206,"&lt;="&amp;BJ11,Buchungen!$B$7:$B$206,"&gt;"&amp;BJ11,Buchungen!$G$7:$G$206,"&lt;&gt;Storniert")=0,0,IF(COUNTIFS(Buchungen!$A$7:$A$206,"&lt;="&amp;BJ11,Buchungen!$B$7:$B$206,"&gt;"&amp;BJ11,Buchungen!$G$7:$G$206,"&lt;&gt;Storniert")&gt;1,9,IF(COUNTIFS(Buchungen!$A$7:$A$206,"&lt;="&amp;BJ11,Buchungen!$B$7:$B$206,"&gt;"&amp;BJ11,Buchungen!$G$7:$G$206,"Gebucht")=1,1,IF(COUNTIFS(Buchungen!$A$7:$A$206,"&lt;="&amp;BJ11,Buchungen!$B$7:$B$206,"&gt;"&amp;BJ11,Buchungen!$G$7:$G$206,"Anfrage")=1,2,IF(COUNTIFS(Buchungen!$A$7:$A$206,"&lt;="&amp;BJ11,Buchungen!$B$7:$B$206,"&gt;"&amp;BJ11,Buchungen!$G$7:$G$206,"Eigennutzung")=1,3,IF(COUNTIFS(Buchungen!$A$7:$A$206,"&lt;="&amp;BJ11,Buchungen!$B$7:$B$206,"&gt;"&amp;BJ11,Buchungen!$G$7:$G$206,"Gesperrt")=1,4,9)))))))</f>
        <v>0</v>
      </c>
      <c r="CQ11">
        <f>IF(BK11=0,-1,IF(COUNTIFS(Buchungen!$A$7:$A$206,"&lt;="&amp;BK11,Buchungen!$B$7:$B$206,"&gt;"&amp;BK11,Buchungen!$G$7:$G$206,"&lt;&gt;Storniert")=0,0,IF(COUNTIFS(Buchungen!$A$7:$A$206,"&lt;="&amp;BK11,Buchungen!$B$7:$B$206,"&gt;"&amp;BK11,Buchungen!$G$7:$G$206,"&lt;&gt;Storniert")&gt;1,9,IF(COUNTIFS(Buchungen!$A$7:$A$206,"&lt;="&amp;BK11,Buchungen!$B$7:$B$206,"&gt;"&amp;BK11,Buchungen!$G$7:$G$206,"Gebucht")=1,1,IF(COUNTIFS(Buchungen!$A$7:$A$206,"&lt;="&amp;BK11,Buchungen!$B$7:$B$206,"&gt;"&amp;BK11,Buchungen!$G$7:$G$206,"Anfrage")=1,2,IF(COUNTIFS(Buchungen!$A$7:$A$206,"&lt;="&amp;BK11,Buchungen!$B$7:$B$206,"&gt;"&amp;BK11,Buchungen!$G$7:$G$206,"Eigennutzung")=1,3,IF(COUNTIFS(Buchungen!$A$7:$A$206,"&lt;="&amp;BK11,Buchungen!$B$7:$B$206,"&gt;"&amp;BK11,Buchungen!$G$7:$G$206,"Gesperrt")=1,4,9)))))))</f>
        <v>0</v>
      </c>
      <c r="CR11">
        <f>IF(BL11=0,-1,IF(COUNTIFS(Buchungen!$A$7:$A$206,"&lt;="&amp;BL11,Buchungen!$B$7:$B$206,"&gt;"&amp;BL11,Buchungen!$G$7:$G$206,"&lt;&gt;Storniert")=0,0,IF(COUNTIFS(Buchungen!$A$7:$A$206,"&lt;="&amp;BL11,Buchungen!$B$7:$B$206,"&gt;"&amp;BL11,Buchungen!$G$7:$G$206,"&lt;&gt;Storniert")&gt;1,9,IF(COUNTIFS(Buchungen!$A$7:$A$206,"&lt;="&amp;BL11,Buchungen!$B$7:$B$206,"&gt;"&amp;BL11,Buchungen!$G$7:$G$206,"Gebucht")=1,1,IF(COUNTIFS(Buchungen!$A$7:$A$206,"&lt;="&amp;BL11,Buchungen!$B$7:$B$206,"&gt;"&amp;BL11,Buchungen!$G$7:$G$206,"Anfrage")=1,2,IF(COUNTIFS(Buchungen!$A$7:$A$206,"&lt;="&amp;BL11,Buchungen!$B$7:$B$206,"&gt;"&amp;BL11,Buchungen!$G$7:$G$206,"Eigennutzung")=1,3,IF(COUNTIFS(Buchungen!$A$7:$A$206,"&lt;="&amp;BL11,Buchungen!$B$7:$B$206,"&gt;"&amp;BL11,Buchungen!$G$7:$G$206,"Gesperrt")=1,4,9)))))))</f>
        <v>-1</v>
      </c>
    </row>
    <row r="12" spans="1:96" ht="20.100000000000001" customHeight="1" x14ac:dyDescent="0.25">
      <c r="A12" s="16" t="s">
        <v>38</v>
      </c>
      <c r="B12" s="17" t="str">
        <f>IF(AH12=0,"",IF(AND(COUNTIFS(Buchungen!$A$7:$A$206,AH12,Buchungen!$G$7:$G$206,"&lt;&gt;Storniert")&gt;0,COUNTIFS(Buchungen!$B$7:$B$206,AH12,Buchungen!$G$7:$G$206,"&lt;&gt;Storniert")&gt;0),"W",IF(COUNTIFS(Buchungen!$A$7:$A$206,AH12,Buchungen!$G$7:$G$206,"&lt;&gt;Storniert")&gt;0,"An",IF(COUNTIFS(Buchungen!$B$7:$B$206,AH12,Buchungen!$G$7:$G$206,"&lt;&gt;Storniert")&gt;0,"Ab",""))))</f>
        <v/>
      </c>
      <c r="C12" s="17" t="str">
        <f>IF(AI12=0,"",IF(AND(COUNTIFS(Buchungen!$A$7:$A$206,AI12,Buchungen!$G$7:$G$206,"&lt;&gt;Storniert")&gt;0,COUNTIFS(Buchungen!$B$7:$B$206,AI12,Buchungen!$G$7:$G$206,"&lt;&gt;Storniert")&gt;0),"W",IF(COUNTIFS(Buchungen!$A$7:$A$206,AI12,Buchungen!$G$7:$G$206,"&lt;&gt;Storniert")&gt;0,"An",IF(COUNTIFS(Buchungen!$B$7:$B$206,AI12,Buchungen!$G$7:$G$206,"&lt;&gt;Storniert")&gt;0,"Ab",""))))</f>
        <v/>
      </c>
      <c r="D12" s="17" t="str">
        <f>IF(AJ12=0,"",IF(AND(COUNTIFS(Buchungen!$A$7:$A$206,AJ12,Buchungen!$G$7:$G$206,"&lt;&gt;Storniert")&gt;0,COUNTIFS(Buchungen!$B$7:$B$206,AJ12,Buchungen!$G$7:$G$206,"&lt;&gt;Storniert")&gt;0),"W",IF(COUNTIFS(Buchungen!$A$7:$A$206,AJ12,Buchungen!$G$7:$G$206,"&lt;&gt;Storniert")&gt;0,"An",IF(COUNTIFS(Buchungen!$B$7:$B$206,AJ12,Buchungen!$G$7:$G$206,"&lt;&gt;Storniert")&gt;0,"Ab",""))))</f>
        <v/>
      </c>
      <c r="E12" s="17" t="str">
        <f>IF(AK12=0,"",IF(AND(COUNTIFS(Buchungen!$A$7:$A$206,AK12,Buchungen!$G$7:$G$206,"&lt;&gt;Storniert")&gt;0,COUNTIFS(Buchungen!$B$7:$B$206,AK12,Buchungen!$G$7:$G$206,"&lt;&gt;Storniert")&gt;0),"W",IF(COUNTIFS(Buchungen!$A$7:$A$206,AK12,Buchungen!$G$7:$G$206,"&lt;&gt;Storniert")&gt;0,"An",IF(COUNTIFS(Buchungen!$B$7:$B$206,AK12,Buchungen!$G$7:$G$206,"&lt;&gt;Storniert")&gt;0,"Ab",""))))</f>
        <v/>
      </c>
      <c r="F12" s="17" t="str">
        <f>IF(AL12=0,"",IF(AND(COUNTIFS(Buchungen!$A$7:$A$206,AL12,Buchungen!$G$7:$G$206,"&lt;&gt;Storniert")&gt;0,COUNTIFS(Buchungen!$B$7:$B$206,AL12,Buchungen!$G$7:$G$206,"&lt;&gt;Storniert")&gt;0),"W",IF(COUNTIFS(Buchungen!$A$7:$A$206,AL12,Buchungen!$G$7:$G$206,"&lt;&gt;Storniert")&gt;0,"An",IF(COUNTIFS(Buchungen!$B$7:$B$206,AL12,Buchungen!$G$7:$G$206,"&lt;&gt;Storniert")&gt;0,"Ab",""))))</f>
        <v/>
      </c>
      <c r="G12" s="17" t="str">
        <f>IF(AM12=0,"",IF(AND(COUNTIFS(Buchungen!$A$7:$A$206,AM12,Buchungen!$G$7:$G$206,"&lt;&gt;Storniert")&gt;0,COUNTIFS(Buchungen!$B$7:$B$206,AM12,Buchungen!$G$7:$G$206,"&lt;&gt;Storniert")&gt;0),"W",IF(COUNTIFS(Buchungen!$A$7:$A$206,AM12,Buchungen!$G$7:$G$206,"&lt;&gt;Storniert")&gt;0,"An",IF(COUNTIFS(Buchungen!$B$7:$B$206,AM12,Buchungen!$G$7:$G$206,"&lt;&gt;Storniert")&gt;0,"Ab",""))))</f>
        <v/>
      </c>
      <c r="H12" s="17" t="str">
        <f>IF(AN12=0,"",IF(AND(COUNTIFS(Buchungen!$A$7:$A$206,AN12,Buchungen!$G$7:$G$206,"&lt;&gt;Storniert")&gt;0,COUNTIFS(Buchungen!$B$7:$B$206,AN12,Buchungen!$G$7:$G$206,"&lt;&gt;Storniert")&gt;0),"W",IF(COUNTIFS(Buchungen!$A$7:$A$206,AN12,Buchungen!$G$7:$G$206,"&lt;&gt;Storniert")&gt;0,"An",IF(COUNTIFS(Buchungen!$B$7:$B$206,AN12,Buchungen!$G$7:$G$206,"&lt;&gt;Storniert")&gt;0,"Ab",""))))</f>
        <v/>
      </c>
      <c r="I12" s="17" t="str">
        <f>IF(AO12=0,"",IF(AND(COUNTIFS(Buchungen!$A$7:$A$206,AO12,Buchungen!$G$7:$G$206,"&lt;&gt;Storniert")&gt;0,COUNTIFS(Buchungen!$B$7:$B$206,AO12,Buchungen!$G$7:$G$206,"&lt;&gt;Storniert")&gt;0),"W",IF(COUNTIFS(Buchungen!$A$7:$A$206,AO12,Buchungen!$G$7:$G$206,"&lt;&gt;Storniert")&gt;0,"An",IF(COUNTIFS(Buchungen!$B$7:$B$206,AO12,Buchungen!$G$7:$G$206,"&lt;&gt;Storniert")&gt;0,"Ab",""))))</f>
        <v/>
      </c>
      <c r="J12" s="17" t="str">
        <f>IF(AP12=0,"",IF(AND(COUNTIFS(Buchungen!$A$7:$A$206,AP12,Buchungen!$G$7:$G$206,"&lt;&gt;Storniert")&gt;0,COUNTIFS(Buchungen!$B$7:$B$206,AP12,Buchungen!$G$7:$G$206,"&lt;&gt;Storniert")&gt;0),"W",IF(COUNTIFS(Buchungen!$A$7:$A$206,AP12,Buchungen!$G$7:$G$206,"&lt;&gt;Storniert")&gt;0,"An",IF(COUNTIFS(Buchungen!$B$7:$B$206,AP12,Buchungen!$G$7:$G$206,"&lt;&gt;Storniert")&gt;0,"Ab",""))))</f>
        <v/>
      </c>
      <c r="K12" s="17" t="str">
        <f>IF(AQ12=0,"",IF(AND(COUNTIFS(Buchungen!$A$7:$A$206,AQ12,Buchungen!$G$7:$G$206,"&lt;&gt;Storniert")&gt;0,COUNTIFS(Buchungen!$B$7:$B$206,AQ12,Buchungen!$G$7:$G$206,"&lt;&gt;Storniert")&gt;0),"W",IF(COUNTIFS(Buchungen!$A$7:$A$206,AQ12,Buchungen!$G$7:$G$206,"&lt;&gt;Storniert")&gt;0,"An",IF(COUNTIFS(Buchungen!$B$7:$B$206,AQ12,Buchungen!$G$7:$G$206,"&lt;&gt;Storniert")&gt;0,"Ab",""))))</f>
        <v>An</v>
      </c>
      <c r="L12" s="17" t="str">
        <f>IF(AR12=0,"",IF(AND(COUNTIFS(Buchungen!$A$7:$A$206,AR12,Buchungen!$G$7:$G$206,"&lt;&gt;Storniert")&gt;0,COUNTIFS(Buchungen!$B$7:$B$206,AR12,Buchungen!$G$7:$G$206,"&lt;&gt;Storniert")&gt;0),"W",IF(COUNTIFS(Buchungen!$A$7:$A$206,AR12,Buchungen!$G$7:$G$206,"&lt;&gt;Storniert")&gt;0,"An",IF(COUNTIFS(Buchungen!$B$7:$B$206,AR12,Buchungen!$G$7:$G$206,"&lt;&gt;Storniert")&gt;0,"Ab",""))))</f>
        <v/>
      </c>
      <c r="M12" s="17" t="str">
        <f>IF(AS12=0,"",IF(AND(COUNTIFS(Buchungen!$A$7:$A$206,AS12,Buchungen!$G$7:$G$206,"&lt;&gt;Storniert")&gt;0,COUNTIFS(Buchungen!$B$7:$B$206,AS12,Buchungen!$G$7:$G$206,"&lt;&gt;Storniert")&gt;0),"W",IF(COUNTIFS(Buchungen!$A$7:$A$206,AS12,Buchungen!$G$7:$G$206,"&lt;&gt;Storniert")&gt;0,"An",IF(COUNTIFS(Buchungen!$B$7:$B$206,AS12,Buchungen!$G$7:$G$206,"&lt;&gt;Storniert")&gt;0,"Ab",""))))</f>
        <v/>
      </c>
      <c r="N12" s="17" t="str">
        <f>IF(AT12=0,"",IF(AND(COUNTIFS(Buchungen!$A$7:$A$206,AT12,Buchungen!$G$7:$G$206,"&lt;&gt;Storniert")&gt;0,COUNTIFS(Buchungen!$B$7:$B$206,AT12,Buchungen!$G$7:$G$206,"&lt;&gt;Storniert")&gt;0),"W",IF(COUNTIFS(Buchungen!$A$7:$A$206,AT12,Buchungen!$G$7:$G$206,"&lt;&gt;Storniert")&gt;0,"An",IF(COUNTIFS(Buchungen!$B$7:$B$206,AT12,Buchungen!$G$7:$G$206,"&lt;&gt;Storniert")&gt;0,"Ab",""))))</f>
        <v/>
      </c>
      <c r="O12" s="17" t="str">
        <f>IF(AU12=0,"",IF(AND(COUNTIFS(Buchungen!$A$7:$A$206,AU12,Buchungen!$G$7:$G$206,"&lt;&gt;Storniert")&gt;0,COUNTIFS(Buchungen!$B$7:$B$206,AU12,Buchungen!$G$7:$G$206,"&lt;&gt;Storniert")&gt;0),"W",IF(COUNTIFS(Buchungen!$A$7:$A$206,AU12,Buchungen!$G$7:$G$206,"&lt;&gt;Storniert")&gt;0,"An",IF(COUNTIFS(Buchungen!$B$7:$B$206,AU12,Buchungen!$G$7:$G$206,"&lt;&gt;Storniert")&gt;0,"Ab",""))))</f>
        <v/>
      </c>
      <c r="P12" s="17" t="str">
        <f>IF(AV12=0,"",IF(AND(COUNTIFS(Buchungen!$A$7:$A$206,AV12,Buchungen!$G$7:$G$206,"&lt;&gt;Storniert")&gt;0,COUNTIFS(Buchungen!$B$7:$B$206,AV12,Buchungen!$G$7:$G$206,"&lt;&gt;Storniert")&gt;0),"W",IF(COUNTIFS(Buchungen!$A$7:$A$206,AV12,Buchungen!$G$7:$G$206,"&lt;&gt;Storniert")&gt;0,"An",IF(COUNTIFS(Buchungen!$B$7:$B$206,AV12,Buchungen!$G$7:$G$206,"&lt;&gt;Storniert")&gt;0,"Ab",""))))</f>
        <v/>
      </c>
      <c r="Q12" s="17" t="str">
        <f>IF(AW12=0,"",IF(AND(COUNTIFS(Buchungen!$A$7:$A$206,AW12,Buchungen!$G$7:$G$206,"&lt;&gt;Storniert")&gt;0,COUNTIFS(Buchungen!$B$7:$B$206,AW12,Buchungen!$G$7:$G$206,"&lt;&gt;Storniert")&gt;0),"W",IF(COUNTIFS(Buchungen!$A$7:$A$206,AW12,Buchungen!$G$7:$G$206,"&lt;&gt;Storniert")&gt;0,"An",IF(COUNTIFS(Buchungen!$B$7:$B$206,AW12,Buchungen!$G$7:$G$206,"&lt;&gt;Storniert")&gt;0,"Ab",""))))</f>
        <v/>
      </c>
      <c r="R12" s="17" t="str">
        <f>IF(AX12=0,"",IF(AND(COUNTIFS(Buchungen!$A$7:$A$206,AX12,Buchungen!$G$7:$G$206,"&lt;&gt;Storniert")&gt;0,COUNTIFS(Buchungen!$B$7:$B$206,AX12,Buchungen!$G$7:$G$206,"&lt;&gt;Storniert")&gt;0),"W",IF(COUNTIFS(Buchungen!$A$7:$A$206,AX12,Buchungen!$G$7:$G$206,"&lt;&gt;Storniert")&gt;0,"An",IF(COUNTIFS(Buchungen!$B$7:$B$206,AX12,Buchungen!$G$7:$G$206,"&lt;&gt;Storniert")&gt;0,"Ab",""))))</f>
        <v>W</v>
      </c>
      <c r="S12" s="17" t="str">
        <f>IF(AY12=0,"",IF(AND(COUNTIFS(Buchungen!$A$7:$A$206,AY12,Buchungen!$G$7:$G$206,"&lt;&gt;Storniert")&gt;0,COUNTIFS(Buchungen!$B$7:$B$206,AY12,Buchungen!$G$7:$G$206,"&lt;&gt;Storniert")&gt;0),"W",IF(COUNTIFS(Buchungen!$A$7:$A$206,AY12,Buchungen!$G$7:$G$206,"&lt;&gt;Storniert")&gt;0,"An",IF(COUNTIFS(Buchungen!$B$7:$B$206,AY12,Buchungen!$G$7:$G$206,"&lt;&gt;Storniert")&gt;0,"Ab",""))))</f>
        <v/>
      </c>
      <c r="T12" s="17" t="str">
        <f>IF(AZ12=0,"",IF(AND(COUNTIFS(Buchungen!$A$7:$A$206,AZ12,Buchungen!$G$7:$G$206,"&lt;&gt;Storniert")&gt;0,COUNTIFS(Buchungen!$B$7:$B$206,AZ12,Buchungen!$G$7:$G$206,"&lt;&gt;Storniert")&gt;0),"W",IF(COUNTIFS(Buchungen!$A$7:$A$206,AZ12,Buchungen!$G$7:$G$206,"&lt;&gt;Storniert")&gt;0,"An",IF(COUNTIFS(Buchungen!$B$7:$B$206,AZ12,Buchungen!$G$7:$G$206,"&lt;&gt;Storniert")&gt;0,"Ab",""))))</f>
        <v/>
      </c>
      <c r="U12" s="17" t="str">
        <f>IF(BA12=0,"",IF(AND(COUNTIFS(Buchungen!$A$7:$A$206,BA12,Buchungen!$G$7:$G$206,"&lt;&gt;Storniert")&gt;0,COUNTIFS(Buchungen!$B$7:$B$206,BA12,Buchungen!$G$7:$G$206,"&lt;&gt;Storniert")&gt;0),"W",IF(COUNTIFS(Buchungen!$A$7:$A$206,BA12,Buchungen!$G$7:$G$206,"&lt;&gt;Storniert")&gt;0,"An",IF(COUNTIFS(Buchungen!$B$7:$B$206,BA12,Buchungen!$G$7:$G$206,"&lt;&gt;Storniert")&gt;0,"Ab",""))))</f>
        <v/>
      </c>
      <c r="V12" s="17" t="str">
        <f>IF(BB12=0,"",IF(AND(COUNTIFS(Buchungen!$A$7:$A$206,BB12,Buchungen!$G$7:$G$206,"&lt;&gt;Storniert")&gt;0,COUNTIFS(Buchungen!$B$7:$B$206,BB12,Buchungen!$G$7:$G$206,"&lt;&gt;Storniert")&gt;0),"W",IF(COUNTIFS(Buchungen!$A$7:$A$206,BB12,Buchungen!$G$7:$G$206,"&lt;&gt;Storniert")&gt;0,"An",IF(COUNTIFS(Buchungen!$B$7:$B$206,BB12,Buchungen!$G$7:$G$206,"&lt;&gt;Storniert")&gt;0,"Ab",""))))</f>
        <v/>
      </c>
      <c r="W12" s="17" t="str">
        <f>IF(BC12=0,"",IF(AND(COUNTIFS(Buchungen!$A$7:$A$206,BC12,Buchungen!$G$7:$G$206,"&lt;&gt;Storniert")&gt;0,COUNTIFS(Buchungen!$B$7:$B$206,BC12,Buchungen!$G$7:$G$206,"&lt;&gt;Storniert")&gt;0),"W",IF(COUNTIFS(Buchungen!$A$7:$A$206,BC12,Buchungen!$G$7:$G$206,"&lt;&gt;Storniert")&gt;0,"An",IF(COUNTIFS(Buchungen!$B$7:$B$206,BC12,Buchungen!$G$7:$G$206,"&lt;&gt;Storniert")&gt;0,"Ab",""))))</f>
        <v/>
      </c>
      <c r="X12" s="17" t="str">
        <f>IF(BD12=0,"",IF(AND(COUNTIFS(Buchungen!$A$7:$A$206,BD12,Buchungen!$G$7:$G$206,"&lt;&gt;Storniert")&gt;0,COUNTIFS(Buchungen!$B$7:$B$206,BD12,Buchungen!$G$7:$G$206,"&lt;&gt;Storniert")&gt;0),"W",IF(COUNTIFS(Buchungen!$A$7:$A$206,BD12,Buchungen!$G$7:$G$206,"&lt;&gt;Storniert")&gt;0,"An",IF(COUNTIFS(Buchungen!$B$7:$B$206,BD12,Buchungen!$G$7:$G$206,"&lt;&gt;Storniert")&gt;0,"Ab",""))))</f>
        <v/>
      </c>
      <c r="Y12" s="17" t="str">
        <f>IF(BE12=0,"",IF(AND(COUNTIFS(Buchungen!$A$7:$A$206,BE12,Buchungen!$G$7:$G$206,"&lt;&gt;Storniert")&gt;0,COUNTIFS(Buchungen!$B$7:$B$206,BE12,Buchungen!$G$7:$G$206,"&lt;&gt;Storniert")&gt;0),"W",IF(COUNTIFS(Buchungen!$A$7:$A$206,BE12,Buchungen!$G$7:$G$206,"&lt;&gt;Storniert")&gt;0,"An",IF(COUNTIFS(Buchungen!$B$7:$B$206,BE12,Buchungen!$G$7:$G$206,"&lt;&gt;Storniert")&gt;0,"Ab",""))))</f>
        <v>Ab</v>
      </c>
      <c r="Z12" s="17" t="str">
        <f>IF(BF12=0,"",IF(AND(COUNTIFS(Buchungen!$A$7:$A$206,BF12,Buchungen!$G$7:$G$206,"&lt;&gt;Storniert")&gt;0,COUNTIFS(Buchungen!$B$7:$B$206,BF12,Buchungen!$G$7:$G$206,"&lt;&gt;Storniert")&gt;0),"W",IF(COUNTIFS(Buchungen!$A$7:$A$206,BF12,Buchungen!$G$7:$G$206,"&lt;&gt;Storniert")&gt;0,"An",IF(COUNTIFS(Buchungen!$B$7:$B$206,BF12,Buchungen!$G$7:$G$206,"&lt;&gt;Storniert")&gt;0,"Ab",""))))</f>
        <v/>
      </c>
      <c r="AA12" s="17" t="str">
        <f>IF(BG12=0,"",IF(AND(COUNTIFS(Buchungen!$A$7:$A$206,BG12,Buchungen!$G$7:$G$206,"&lt;&gt;Storniert")&gt;0,COUNTIFS(Buchungen!$B$7:$B$206,BG12,Buchungen!$G$7:$G$206,"&lt;&gt;Storniert")&gt;0),"W",IF(COUNTIFS(Buchungen!$A$7:$A$206,BG12,Buchungen!$G$7:$G$206,"&lt;&gt;Storniert")&gt;0,"An",IF(COUNTIFS(Buchungen!$B$7:$B$206,BG12,Buchungen!$G$7:$G$206,"&lt;&gt;Storniert")&gt;0,"Ab",""))))</f>
        <v/>
      </c>
      <c r="AB12" s="17" t="str">
        <f>IF(BH12=0,"",IF(AND(COUNTIFS(Buchungen!$A$7:$A$206,BH12,Buchungen!$G$7:$G$206,"&lt;&gt;Storniert")&gt;0,COUNTIFS(Buchungen!$B$7:$B$206,BH12,Buchungen!$G$7:$G$206,"&lt;&gt;Storniert")&gt;0),"W",IF(COUNTIFS(Buchungen!$A$7:$A$206,BH12,Buchungen!$G$7:$G$206,"&lt;&gt;Storniert")&gt;0,"An",IF(COUNTIFS(Buchungen!$B$7:$B$206,BH12,Buchungen!$G$7:$G$206,"&lt;&gt;Storniert")&gt;0,"Ab",""))))</f>
        <v/>
      </c>
      <c r="AC12" s="17" t="str">
        <f>IF(BI12=0,"",IF(AND(COUNTIFS(Buchungen!$A$7:$A$206,BI12,Buchungen!$G$7:$G$206,"&lt;&gt;Storniert")&gt;0,COUNTIFS(Buchungen!$B$7:$B$206,BI12,Buchungen!$G$7:$G$206,"&lt;&gt;Storniert")&gt;0),"W",IF(COUNTIFS(Buchungen!$A$7:$A$206,BI12,Buchungen!$G$7:$G$206,"&lt;&gt;Storniert")&gt;0,"An",IF(COUNTIFS(Buchungen!$B$7:$B$206,BI12,Buchungen!$G$7:$G$206,"&lt;&gt;Storniert")&gt;0,"Ab",""))))</f>
        <v/>
      </c>
      <c r="AD12" s="17" t="str">
        <f>IF(BJ12=0,"",IF(AND(COUNTIFS(Buchungen!$A$7:$A$206,BJ12,Buchungen!$G$7:$G$206,"&lt;&gt;Storniert")&gt;0,COUNTIFS(Buchungen!$B$7:$B$206,BJ12,Buchungen!$G$7:$G$206,"&lt;&gt;Storniert")&gt;0),"W",IF(COUNTIFS(Buchungen!$A$7:$A$206,BJ12,Buchungen!$G$7:$G$206,"&lt;&gt;Storniert")&gt;0,"An",IF(COUNTIFS(Buchungen!$B$7:$B$206,BJ12,Buchungen!$G$7:$G$206,"&lt;&gt;Storniert")&gt;0,"Ab",""))))</f>
        <v/>
      </c>
      <c r="AE12" s="17" t="str">
        <f>IF(BK12=0,"",IF(AND(COUNTIFS(Buchungen!$A$7:$A$206,BK12,Buchungen!$G$7:$G$206,"&lt;&gt;Storniert")&gt;0,COUNTIFS(Buchungen!$B$7:$B$206,BK12,Buchungen!$G$7:$G$206,"&lt;&gt;Storniert")&gt;0),"W",IF(COUNTIFS(Buchungen!$A$7:$A$206,BK12,Buchungen!$G$7:$G$206,"&lt;&gt;Storniert")&gt;0,"An",IF(COUNTIFS(Buchungen!$B$7:$B$206,BK12,Buchungen!$G$7:$G$206,"&lt;&gt;Storniert")&gt;0,"Ab",""))))</f>
        <v/>
      </c>
      <c r="AF12" s="17" t="str">
        <f>IF(BL12=0,"",IF(AND(COUNTIFS(Buchungen!$A$7:$A$206,BL12,Buchungen!$G$7:$G$206,"&lt;&gt;Storniert")&gt;0,COUNTIFS(Buchungen!$B$7:$B$206,BL12,Buchungen!$G$7:$G$206,"&lt;&gt;Storniert")&gt;0),"W",IF(COUNTIFS(Buchungen!$A$7:$A$206,BL12,Buchungen!$G$7:$G$206,"&lt;&gt;Storniert")&gt;0,"An",IF(COUNTIFS(Buchungen!$B$7:$B$206,BL12,Buchungen!$G$7:$G$206,"&lt;&gt;Storniert")&gt;0,"Ab",""))))</f>
        <v/>
      </c>
      <c r="AH12">
        <f>IF(MONTH(DATE(Einstellungen!$B$5,7,B$5))=7,DATE(Einstellungen!$B$5,7,B$5),0)</f>
        <v>46569</v>
      </c>
      <c r="AI12">
        <f>IF(MONTH(DATE(Einstellungen!$B$5,7,C$5))=7,DATE(Einstellungen!$B$5,7,C$5),0)</f>
        <v>46570</v>
      </c>
      <c r="AJ12">
        <f>IF(MONTH(DATE(Einstellungen!$B$5,7,D$5))=7,DATE(Einstellungen!$B$5,7,D$5),0)</f>
        <v>46571</v>
      </c>
      <c r="AK12">
        <f>IF(MONTH(DATE(Einstellungen!$B$5,7,E$5))=7,DATE(Einstellungen!$B$5,7,E$5),0)</f>
        <v>46572</v>
      </c>
      <c r="AL12">
        <f>IF(MONTH(DATE(Einstellungen!$B$5,7,F$5))=7,DATE(Einstellungen!$B$5,7,F$5),0)</f>
        <v>46573</v>
      </c>
      <c r="AM12">
        <f>IF(MONTH(DATE(Einstellungen!$B$5,7,G$5))=7,DATE(Einstellungen!$B$5,7,G$5),0)</f>
        <v>46574</v>
      </c>
      <c r="AN12">
        <f>IF(MONTH(DATE(Einstellungen!$B$5,7,H$5))=7,DATE(Einstellungen!$B$5,7,H$5),0)</f>
        <v>46575</v>
      </c>
      <c r="AO12">
        <f>IF(MONTH(DATE(Einstellungen!$B$5,7,I$5))=7,DATE(Einstellungen!$B$5,7,I$5),0)</f>
        <v>46576</v>
      </c>
      <c r="AP12">
        <f>IF(MONTH(DATE(Einstellungen!$B$5,7,J$5))=7,DATE(Einstellungen!$B$5,7,J$5),0)</f>
        <v>46577</v>
      </c>
      <c r="AQ12">
        <f>IF(MONTH(DATE(Einstellungen!$B$5,7,K$5))=7,DATE(Einstellungen!$B$5,7,K$5),0)</f>
        <v>46578</v>
      </c>
      <c r="AR12">
        <f>IF(MONTH(DATE(Einstellungen!$B$5,7,L$5))=7,DATE(Einstellungen!$B$5,7,L$5),0)</f>
        <v>46579</v>
      </c>
      <c r="AS12">
        <f>IF(MONTH(DATE(Einstellungen!$B$5,7,M$5))=7,DATE(Einstellungen!$B$5,7,M$5),0)</f>
        <v>46580</v>
      </c>
      <c r="AT12">
        <f>IF(MONTH(DATE(Einstellungen!$B$5,7,N$5))=7,DATE(Einstellungen!$B$5,7,N$5),0)</f>
        <v>46581</v>
      </c>
      <c r="AU12">
        <f>IF(MONTH(DATE(Einstellungen!$B$5,7,O$5))=7,DATE(Einstellungen!$B$5,7,O$5),0)</f>
        <v>46582</v>
      </c>
      <c r="AV12">
        <f>IF(MONTH(DATE(Einstellungen!$B$5,7,P$5))=7,DATE(Einstellungen!$B$5,7,P$5),0)</f>
        <v>46583</v>
      </c>
      <c r="AW12">
        <f>IF(MONTH(DATE(Einstellungen!$B$5,7,Q$5))=7,DATE(Einstellungen!$B$5,7,Q$5),0)</f>
        <v>46584</v>
      </c>
      <c r="AX12">
        <f>IF(MONTH(DATE(Einstellungen!$B$5,7,R$5))=7,DATE(Einstellungen!$B$5,7,R$5),0)</f>
        <v>46585</v>
      </c>
      <c r="AY12">
        <f>IF(MONTH(DATE(Einstellungen!$B$5,7,S$5))=7,DATE(Einstellungen!$B$5,7,S$5),0)</f>
        <v>46586</v>
      </c>
      <c r="AZ12">
        <f>IF(MONTH(DATE(Einstellungen!$B$5,7,T$5))=7,DATE(Einstellungen!$B$5,7,T$5),0)</f>
        <v>46587</v>
      </c>
      <c r="BA12">
        <f>IF(MONTH(DATE(Einstellungen!$B$5,7,U$5))=7,DATE(Einstellungen!$B$5,7,U$5),0)</f>
        <v>46588</v>
      </c>
      <c r="BB12">
        <f>IF(MONTH(DATE(Einstellungen!$B$5,7,V$5))=7,DATE(Einstellungen!$B$5,7,V$5),0)</f>
        <v>46589</v>
      </c>
      <c r="BC12">
        <f>IF(MONTH(DATE(Einstellungen!$B$5,7,W$5))=7,DATE(Einstellungen!$B$5,7,W$5),0)</f>
        <v>46590</v>
      </c>
      <c r="BD12">
        <f>IF(MONTH(DATE(Einstellungen!$B$5,7,X$5))=7,DATE(Einstellungen!$B$5,7,X$5),0)</f>
        <v>46591</v>
      </c>
      <c r="BE12">
        <f>IF(MONTH(DATE(Einstellungen!$B$5,7,Y$5))=7,DATE(Einstellungen!$B$5,7,Y$5),0)</f>
        <v>46592</v>
      </c>
      <c r="BF12">
        <f>IF(MONTH(DATE(Einstellungen!$B$5,7,Z$5))=7,DATE(Einstellungen!$B$5,7,Z$5),0)</f>
        <v>46593</v>
      </c>
      <c r="BG12">
        <f>IF(MONTH(DATE(Einstellungen!$B$5,7,AA$5))=7,DATE(Einstellungen!$B$5,7,AA$5),0)</f>
        <v>46594</v>
      </c>
      <c r="BH12">
        <f>IF(MONTH(DATE(Einstellungen!$B$5,7,AB$5))=7,DATE(Einstellungen!$B$5,7,AB$5),0)</f>
        <v>46595</v>
      </c>
      <c r="BI12">
        <f>IF(MONTH(DATE(Einstellungen!$B$5,7,AC$5))=7,DATE(Einstellungen!$B$5,7,AC$5),0)</f>
        <v>46596</v>
      </c>
      <c r="BJ12">
        <f>IF(MONTH(DATE(Einstellungen!$B$5,7,AD$5))=7,DATE(Einstellungen!$B$5,7,AD$5),0)</f>
        <v>46597</v>
      </c>
      <c r="BK12">
        <f>IF(MONTH(DATE(Einstellungen!$B$5,7,AE$5))=7,DATE(Einstellungen!$B$5,7,AE$5),0)</f>
        <v>46598</v>
      </c>
      <c r="BL12">
        <f>IF(MONTH(DATE(Einstellungen!$B$5,7,AF$5))=7,DATE(Einstellungen!$B$5,7,AF$5),0)</f>
        <v>46599</v>
      </c>
      <c r="BN12">
        <f>IF(AH12=0,-1,IF(COUNTIFS(Buchungen!$A$7:$A$206,"&lt;="&amp;AH12,Buchungen!$B$7:$B$206,"&gt;"&amp;AH12,Buchungen!$G$7:$G$206,"&lt;&gt;Storniert")=0,0,IF(COUNTIFS(Buchungen!$A$7:$A$206,"&lt;="&amp;AH12,Buchungen!$B$7:$B$206,"&gt;"&amp;AH12,Buchungen!$G$7:$G$206,"&lt;&gt;Storniert")&gt;1,9,IF(COUNTIFS(Buchungen!$A$7:$A$206,"&lt;="&amp;AH12,Buchungen!$B$7:$B$206,"&gt;"&amp;AH12,Buchungen!$G$7:$G$206,"Gebucht")=1,1,IF(COUNTIFS(Buchungen!$A$7:$A$206,"&lt;="&amp;AH12,Buchungen!$B$7:$B$206,"&gt;"&amp;AH12,Buchungen!$G$7:$G$206,"Anfrage")=1,2,IF(COUNTIFS(Buchungen!$A$7:$A$206,"&lt;="&amp;AH12,Buchungen!$B$7:$B$206,"&gt;"&amp;AH12,Buchungen!$G$7:$G$206,"Eigennutzung")=1,3,IF(COUNTIFS(Buchungen!$A$7:$A$206,"&lt;="&amp;AH12,Buchungen!$B$7:$B$206,"&gt;"&amp;AH12,Buchungen!$G$7:$G$206,"Gesperrt")=1,4,9)))))))</f>
        <v>0</v>
      </c>
      <c r="BO12">
        <f>IF(AI12=0,-1,IF(COUNTIFS(Buchungen!$A$7:$A$206,"&lt;="&amp;AI12,Buchungen!$B$7:$B$206,"&gt;"&amp;AI12,Buchungen!$G$7:$G$206,"&lt;&gt;Storniert")=0,0,IF(COUNTIFS(Buchungen!$A$7:$A$206,"&lt;="&amp;AI12,Buchungen!$B$7:$B$206,"&gt;"&amp;AI12,Buchungen!$G$7:$G$206,"&lt;&gt;Storniert")&gt;1,9,IF(COUNTIFS(Buchungen!$A$7:$A$206,"&lt;="&amp;AI12,Buchungen!$B$7:$B$206,"&gt;"&amp;AI12,Buchungen!$G$7:$G$206,"Gebucht")=1,1,IF(COUNTIFS(Buchungen!$A$7:$A$206,"&lt;="&amp;AI12,Buchungen!$B$7:$B$206,"&gt;"&amp;AI12,Buchungen!$G$7:$G$206,"Anfrage")=1,2,IF(COUNTIFS(Buchungen!$A$7:$A$206,"&lt;="&amp;AI12,Buchungen!$B$7:$B$206,"&gt;"&amp;AI12,Buchungen!$G$7:$G$206,"Eigennutzung")=1,3,IF(COUNTIFS(Buchungen!$A$7:$A$206,"&lt;="&amp;AI12,Buchungen!$B$7:$B$206,"&gt;"&amp;AI12,Buchungen!$G$7:$G$206,"Gesperrt")=1,4,9)))))))</f>
        <v>0</v>
      </c>
      <c r="BP12">
        <f>IF(AJ12=0,-1,IF(COUNTIFS(Buchungen!$A$7:$A$206,"&lt;="&amp;AJ12,Buchungen!$B$7:$B$206,"&gt;"&amp;AJ12,Buchungen!$G$7:$G$206,"&lt;&gt;Storniert")=0,0,IF(COUNTIFS(Buchungen!$A$7:$A$206,"&lt;="&amp;AJ12,Buchungen!$B$7:$B$206,"&gt;"&amp;AJ12,Buchungen!$G$7:$G$206,"&lt;&gt;Storniert")&gt;1,9,IF(COUNTIFS(Buchungen!$A$7:$A$206,"&lt;="&amp;AJ12,Buchungen!$B$7:$B$206,"&gt;"&amp;AJ12,Buchungen!$G$7:$G$206,"Gebucht")=1,1,IF(COUNTIFS(Buchungen!$A$7:$A$206,"&lt;="&amp;AJ12,Buchungen!$B$7:$B$206,"&gt;"&amp;AJ12,Buchungen!$G$7:$G$206,"Anfrage")=1,2,IF(COUNTIFS(Buchungen!$A$7:$A$206,"&lt;="&amp;AJ12,Buchungen!$B$7:$B$206,"&gt;"&amp;AJ12,Buchungen!$G$7:$G$206,"Eigennutzung")=1,3,IF(COUNTIFS(Buchungen!$A$7:$A$206,"&lt;="&amp;AJ12,Buchungen!$B$7:$B$206,"&gt;"&amp;AJ12,Buchungen!$G$7:$G$206,"Gesperrt")=1,4,9)))))))</f>
        <v>0</v>
      </c>
      <c r="BQ12">
        <f>IF(AK12=0,-1,IF(COUNTIFS(Buchungen!$A$7:$A$206,"&lt;="&amp;AK12,Buchungen!$B$7:$B$206,"&gt;"&amp;AK12,Buchungen!$G$7:$G$206,"&lt;&gt;Storniert")=0,0,IF(COUNTIFS(Buchungen!$A$7:$A$206,"&lt;="&amp;AK12,Buchungen!$B$7:$B$206,"&gt;"&amp;AK12,Buchungen!$G$7:$G$206,"&lt;&gt;Storniert")&gt;1,9,IF(COUNTIFS(Buchungen!$A$7:$A$206,"&lt;="&amp;AK12,Buchungen!$B$7:$B$206,"&gt;"&amp;AK12,Buchungen!$G$7:$G$206,"Gebucht")=1,1,IF(COUNTIFS(Buchungen!$A$7:$A$206,"&lt;="&amp;AK12,Buchungen!$B$7:$B$206,"&gt;"&amp;AK12,Buchungen!$G$7:$G$206,"Anfrage")=1,2,IF(COUNTIFS(Buchungen!$A$7:$A$206,"&lt;="&amp;AK12,Buchungen!$B$7:$B$206,"&gt;"&amp;AK12,Buchungen!$G$7:$G$206,"Eigennutzung")=1,3,IF(COUNTIFS(Buchungen!$A$7:$A$206,"&lt;="&amp;AK12,Buchungen!$B$7:$B$206,"&gt;"&amp;AK12,Buchungen!$G$7:$G$206,"Gesperrt")=1,4,9)))))))</f>
        <v>0</v>
      </c>
      <c r="BR12">
        <f>IF(AL12=0,-1,IF(COUNTIFS(Buchungen!$A$7:$A$206,"&lt;="&amp;AL12,Buchungen!$B$7:$B$206,"&gt;"&amp;AL12,Buchungen!$G$7:$G$206,"&lt;&gt;Storniert")=0,0,IF(COUNTIFS(Buchungen!$A$7:$A$206,"&lt;="&amp;AL12,Buchungen!$B$7:$B$206,"&gt;"&amp;AL12,Buchungen!$G$7:$G$206,"&lt;&gt;Storniert")&gt;1,9,IF(COUNTIFS(Buchungen!$A$7:$A$206,"&lt;="&amp;AL12,Buchungen!$B$7:$B$206,"&gt;"&amp;AL12,Buchungen!$G$7:$G$206,"Gebucht")=1,1,IF(COUNTIFS(Buchungen!$A$7:$A$206,"&lt;="&amp;AL12,Buchungen!$B$7:$B$206,"&gt;"&amp;AL12,Buchungen!$G$7:$G$206,"Anfrage")=1,2,IF(COUNTIFS(Buchungen!$A$7:$A$206,"&lt;="&amp;AL12,Buchungen!$B$7:$B$206,"&gt;"&amp;AL12,Buchungen!$G$7:$G$206,"Eigennutzung")=1,3,IF(COUNTIFS(Buchungen!$A$7:$A$206,"&lt;="&amp;AL12,Buchungen!$B$7:$B$206,"&gt;"&amp;AL12,Buchungen!$G$7:$G$206,"Gesperrt")=1,4,9)))))))</f>
        <v>0</v>
      </c>
      <c r="BS12">
        <f>IF(AM12=0,-1,IF(COUNTIFS(Buchungen!$A$7:$A$206,"&lt;="&amp;AM12,Buchungen!$B$7:$B$206,"&gt;"&amp;AM12,Buchungen!$G$7:$G$206,"&lt;&gt;Storniert")=0,0,IF(COUNTIFS(Buchungen!$A$7:$A$206,"&lt;="&amp;AM12,Buchungen!$B$7:$B$206,"&gt;"&amp;AM12,Buchungen!$G$7:$G$206,"&lt;&gt;Storniert")&gt;1,9,IF(COUNTIFS(Buchungen!$A$7:$A$206,"&lt;="&amp;AM12,Buchungen!$B$7:$B$206,"&gt;"&amp;AM12,Buchungen!$G$7:$G$206,"Gebucht")=1,1,IF(COUNTIFS(Buchungen!$A$7:$A$206,"&lt;="&amp;AM12,Buchungen!$B$7:$B$206,"&gt;"&amp;AM12,Buchungen!$G$7:$G$206,"Anfrage")=1,2,IF(COUNTIFS(Buchungen!$A$7:$A$206,"&lt;="&amp;AM12,Buchungen!$B$7:$B$206,"&gt;"&amp;AM12,Buchungen!$G$7:$G$206,"Eigennutzung")=1,3,IF(COUNTIFS(Buchungen!$A$7:$A$206,"&lt;="&amp;AM12,Buchungen!$B$7:$B$206,"&gt;"&amp;AM12,Buchungen!$G$7:$G$206,"Gesperrt")=1,4,9)))))))</f>
        <v>0</v>
      </c>
      <c r="BT12">
        <f>IF(AN12=0,-1,IF(COUNTIFS(Buchungen!$A$7:$A$206,"&lt;="&amp;AN12,Buchungen!$B$7:$B$206,"&gt;"&amp;AN12,Buchungen!$G$7:$G$206,"&lt;&gt;Storniert")=0,0,IF(COUNTIFS(Buchungen!$A$7:$A$206,"&lt;="&amp;AN12,Buchungen!$B$7:$B$206,"&gt;"&amp;AN12,Buchungen!$G$7:$G$206,"&lt;&gt;Storniert")&gt;1,9,IF(COUNTIFS(Buchungen!$A$7:$A$206,"&lt;="&amp;AN12,Buchungen!$B$7:$B$206,"&gt;"&amp;AN12,Buchungen!$G$7:$G$206,"Gebucht")=1,1,IF(COUNTIFS(Buchungen!$A$7:$A$206,"&lt;="&amp;AN12,Buchungen!$B$7:$B$206,"&gt;"&amp;AN12,Buchungen!$G$7:$G$206,"Anfrage")=1,2,IF(COUNTIFS(Buchungen!$A$7:$A$206,"&lt;="&amp;AN12,Buchungen!$B$7:$B$206,"&gt;"&amp;AN12,Buchungen!$G$7:$G$206,"Eigennutzung")=1,3,IF(COUNTIFS(Buchungen!$A$7:$A$206,"&lt;="&amp;AN12,Buchungen!$B$7:$B$206,"&gt;"&amp;AN12,Buchungen!$G$7:$G$206,"Gesperrt")=1,4,9)))))))</f>
        <v>0</v>
      </c>
      <c r="BU12">
        <f>IF(AO12=0,-1,IF(COUNTIFS(Buchungen!$A$7:$A$206,"&lt;="&amp;AO12,Buchungen!$B$7:$B$206,"&gt;"&amp;AO12,Buchungen!$G$7:$G$206,"&lt;&gt;Storniert")=0,0,IF(COUNTIFS(Buchungen!$A$7:$A$206,"&lt;="&amp;AO12,Buchungen!$B$7:$B$206,"&gt;"&amp;AO12,Buchungen!$G$7:$G$206,"&lt;&gt;Storniert")&gt;1,9,IF(COUNTIFS(Buchungen!$A$7:$A$206,"&lt;="&amp;AO12,Buchungen!$B$7:$B$206,"&gt;"&amp;AO12,Buchungen!$G$7:$G$206,"Gebucht")=1,1,IF(COUNTIFS(Buchungen!$A$7:$A$206,"&lt;="&amp;AO12,Buchungen!$B$7:$B$206,"&gt;"&amp;AO12,Buchungen!$G$7:$G$206,"Anfrage")=1,2,IF(COUNTIFS(Buchungen!$A$7:$A$206,"&lt;="&amp;AO12,Buchungen!$B$7:$B$206,"&gt;"&amp;AO12,Buchungen!$G$7:$G$206,"Eigennutzung")=1,3,IF(COUNTIFS(Buchungen!$A$7:$A$206,"&lt;="&amp;AO12,Buchungen!$B$7:$B$206,"&gt;"&amp;AO12,Buchungen!$G$7:$G$206,"Gesperrt")=1,4,9)))))))</f>
        <v>0</v>
      </c>
      <c r="BV12">
        <f>IF(AP12=0,-1,IF(COUNTIFS(Buchungen!$A$7:$A$206,"&lt;="&amp;AP12,Buchungen!$B$7:$B$206,"&gt;"&amp;AP12,Buchungen!$G$7:$G$206,"&lt;&gt;Storniert")=0,0,IF(COUNTIFS(Buchungen!$A$7:$A$206,"&lt;="&amp;AP12,Buchungen!$B$7:$B$206,"&gt;"&amp;AP12,Buchungen!$G$7:$G$206,"&lt;&gt;Storniert")&gt;1,9,IF(COUNTIFS(Buchungen!$A$7:$A$206,"&lt;="&amp;AP12,Buchungen!$B$7:$B$206,"&gt;"&amp;AP12,Buchungen!$G$7:$G$206,"Gebucht")=1,1,IF(COUNTIFS(Buchungen!$A$7:$A$206,"&lt;="&amp;AP12,Buchungen!$B$7:$B$206,"&gt;"&amp;AP12,Buchungen!$G$7:$G$206,"Anfrage")=1,2,IF(COUNTIFS(Buchungen!$A$7:$A$206,"&lt;="&amp;AP12,Buchungen!$B$7:$B$206,"&gt;"&amp;AP12,Buchungen!$G$7:$G$206,"Eigennutzung")=1,3,IF(COUNTIFS(Buchungen!$A$7:$A$206,"&lt;="&amp;AP12,Buchungen!$B$7:$B$206,"&gt;"&amp;AP12,Buchungen!$G$7:$G$206,"Gesperrt")=1,4,9)))))))</f>
        <v>0</v>
      </c>
      <c r="BW12">
        <f>IF(AQ12=0,-1,IF(COUNTIFS(Buchungen!$A$7:$A$206,"&lt;="&amp;AQ12,Buchungen!$B$7:$B$206,"&gt;"&amp;AQ12,Buchungen!$G$7:$G$206,"&lt;&gt;Storniert")=0,0,IF(COUNTIFS(Buchungen!$A$7:$A$206,"&lt;="&amp;AQ12,Buchungen!$B$7:$B$206,"&gt;"&amp;AQ12,Buchungen!$G$7:$G$206,"&lt;&gt;Storniert")&gt;1,9,IF(COUNTIFS(Buchungen!$A$7:$A$206,"&lt;="&amp;AQ12,Buchungen!$B$7:$B$206,"&gt;"&amp;AQ12,Buchungen!$G$7:$G$206,"Gebucht")=1,1,IF(COUNTIFS(Buchungen!$A$7:$A$206,"&lt;="&amp;AQ12,Buchungen!$B$7:$B$206,"&gt;"&amp;AQ12,Buchungen!$G$7:$G$206,"Anfrage")=1,2,IF(COUNTIFS(Buchungen!$A$7:$A$206,"&lt;="&amp;AQ12,Buchungen!$B$7:$B$206,"&gt;"&amp;AQ12,Buchungen!$G$7:$G$206,"Eigennutzung")=1,3,IF(COUNTIFS(Buchungen!$A$7:$A$206,"&lt;="&amp;AQ12,Buchungen!$B$7:$B$206,"&gt;"&amp;AQ12,Buchungen!$G$7:$G$206,"Gesperrt")=1,4,9)))))))</f>
        <v>1</v>
      </c>
      <c r="BX12">
        <f>IF(AR12=0,-1,IF(COUNTIFS(Buchungen!$A$7:$A$206,"&lt;="&amp;AR12,Buchungen!$B$7:$B$206,"&gt;"&amp;AR12,Buchungen!$G$7:$G$206,"&lt;&gt;Storniert")=0,0,IF(COUNTIFS(Buchungen!$A$7:$A$206,"&lt;="&amp;AR12,Buchungen!$B$7:$B$206,"&gt;"&amp;AR12,Buchungen!$G$7:$G$206,"&lt;&gt;Storniert")&gt;1,9,IF(COUNTIFS(Buchungen!$A$7:$A$206,"&lt;="&amp;AR12,Buchungen!$B$7:$B$206,"&gt;"&amp;AR12,Buchungen!$G$7:$G$206,"Gebucht")=1,1,IF(COUNTIFS(Buchungen!$A$7:$A$206,"&lt;="&amp;AR12,Buchungen!$B$7:$B$206,"&gt;"&amp;AR12,Buchungen!$G$7:$G$206,"Anfrage")=1,2,IF(COUNTIFS(Buchungen!$A$7:$A$206,"&lt;="&amp;AR12,Buchungen!$B$7:$B$206,"&gt;"&amp;AR12,Buchungen!$G$7:$G$206,"Eigennutzung")=1,3,IF(COUNTIFS(Buchungen!$A$7:$A$206,"&lt;="&amp;AR12,Buchungen!$B$7:$B$206,"&gt;"&amp;AR12,Buchungen!$G$7:$G$206,"Gesperrt")=1,4,9)))))))</f>
        <v>1</v>
      </c>
      <c r="BY12">
        <f>IF(AS12=0,-1,IF(COUNTIFS(Buchungen!$A$7:$A$206,"&lt;="&amp;AS12,Buchungen!$B$7:$B$206,"&gt;"&amp;AS12,Buchungen!$G$7:$G$206,"&lt;&gt;Storniert")=0,0,IF(COUNTIFS(Buchungen!$A$7:$A$206,"&lt;="&amp;AS12,Buchungen!$B$7:$B$206,"&gt;"&amp;AS12,Buchungen!$G$7:$G$206,"&lt;&gt;Storniert")&gt;1,9,IF(COUNTIFS(Buchungen!$A$7:$A$206,"&lt;="&amp;AS12,Buchungen!$B$7:$B$206,"&gt;"&amp;AS12,Buchungen!$G$7:$G$206,"Gebucht")=1,1,IF(COUNTIFS(Buchungen!$A$7:$A$206,"&lt;="&amp;AS12,Buchungen!$B$7:$B$206,"&gt;"&amp;AS12,Buchungen!$G$7:$G$206,"Anfrage")=1,2,IF(COUNTIFS(Buchungen!$A$7:$A$206,"&lt;="&amp;AS12,Buchungen!$B$7:$B$206,"&gt;"&amp;AS12,Buchungen!$G$7:$G$206,"Eigennutzung")=1,3,IF(COUNTIFS(Buchungen!$A$7:$A$206,"&lt;="&amp;AS12,Buchungen!$B$7:$B$206,"&gt;"&amp;AS12,Buchungen!$G$7:$G$206,"Gesperrt")=1,4,9)))))))</f>
        <v>1</v>
      </c>
      <c r="BZ12">
        <f>IF(AT12=0,-1,IF(COUNTIFS(Buchungen!$A$7:$A$206,"&lt;="&amp;AT12,Buchungen!$B$7:$B$206,"&gt;"&amp;AT12,Buchungen!$G$7:$G$206,"&lt;&gt;Storniert")=0,0,IF(COUNTIFS(Buchungen!$A$7:$A$206,"&lt;="&amp;AT12,Buchungen!$B$7:$B$206,"&gt;"&amp;AT12,Buchungen!$G$7:$G$206,"&lt;&gt;Storniert")&gt;1,9,IF(COUNTIFS(Buchungen!$A$7:$A$206,"&lt;="&amp;AT12,Buchungen!$B$7:$B$206,"&gt;"&amp;AT12,Buchungen!$G$7:$G$206,"Gebucht")=1,1,IF(COUNTIFS(Buchungen!$A$7:$A$206,"&lt;="&amp;AT12,Buchungen!$B$7:$B$206,"&gt;"&amp;AT12,Buchungen!$G$7:$G$206,"Anfrage")=1,2,IF(COUNTIFS(Buchungen!$A$7:$A$206,"&lt;="&amp;AT12,Buchungen!$B$7:$B$206,"&gt;"&amp;AT12,Buchungen!$G$7:$G$206,"Eigennutzung")=1,3,IF(COUNTIFS(Buchungen!$A$7:$A$206,"&lt;="&amp;AT12,Buchungen!$B$7:$B$206,"&gt;"&amp;AT12,Buchungen!$G$7:$G$206,"Gesperrt")=1,4,9)))))))</f>
        <v>1</v>
      </c>
      <c r="CA12">
        <f>IF(AU12=0,-1,IF(COUNTIFS(Buchungen!$A$7:$A$206,"&lt;="&amp;AU12,Buchungen!$B$7:$B$206,"&gt;"&amp;AU12,Buchungen!$G$7:$G$206,"&lt;&gt;Storniert")=0,0,IF(COUNTIFS(Buchungen!$A$7:$A$206,"&lt;="&amp;AU12,Buchungen!$B$7:$B$206,"&gt;"&amp;AU12,Buchungen!$G$7:$G$206,"&lt;&gt;Storniert")&gt;1,9,IF(COUNTIFS(Buchungen!$A$7:$A$206,"&lt;="&amp;AU12,Buchungen!$B$7:$B$206,"&gt;"&amp;AU12,Buchungen!$G$7:$G$206,"Gebucht")=1,1,IF(COUNTIFS(Buchungen!$A$7:$A$206,"&lt;="&amp;AU12,Buchungen!$B$7:$B$206,"&gt;"&amp;AU12,Buchungen!$G$7:$G$206,"Anfrage")=1,2,IF(COUNTIFS(Buchungen!$A$7:$A$206,"&lt;="&amp;AU12,Buchungen!$B$7:$B$206,"&gt;"&amp;AU12,Buchungen!$G$7:$G$206,"Eigennutzung")=1,3,IF(COUNTIFS(Buchungen!$A$7:$A$206,"&lt;="&amp;AU12,Buchungen!$B$7:$B$206,"&gt;"&amp;AU12,Buchungen!$G$7:$G$206,"Gesperrt")=1,4,9)))))))</f>
        <v>1</v>
      </c>
      <c r="CB12">
        <f>IF(AV12=0,-1,IF(COUNTIFS(Buchungen!$A$7:$A$206,"&lt;="&amp;AV12,Buchungen!$B$7:$B$206,"&gt;"&amp;AV12,Buchungen!$G$7:$G$206,"&lt;&gt;Storniert")=0,0,IF(COUNTIFS(Buchungen!$A$7:$A$206,"&lt;="&amp;AV12,Buchungen!$B$7:$B$206,"&gt;"&amp;AV12,Buchungen!$G$7:$G$206,"&lt;&gt;Storniert")&gt;1,9,IF(COUNTIFS(Buchungen!$A$7:$A$206,"&lt;="&amp;AV12,Buchungen!$B$7:$B$206,"&gt;"&amp;AV12,Buchungen!$G$7:$G$206,"Gebucht")=1,1,IF(COUNTIFS(Buchungen!$A$7:$A$206,"&lt;="&amp;AV12,Buchungen!$B$7:$B$206,"&gt;"&amp;AV12,Buchungen!$G$7:$G$206,"Anfrage")=1,2,IF(COUNTIFS(Buchungen!$A$7:$A$206,"&lt;="&amp;AV12,Buchungen!$B$7:$B$206,"&gt;"&amp;AV12,Buchungen!$G$7:$G$206,"Eigennutzung")=1,3,IF(COUNTIFS(Buchungen!$A$7:$A$206,"&lt;="&amp;AV12,Buchungen!$B$7:$B$206,"&gt;"&amp;AV12,Buchungen!$G$7:$G$206,"Gesperrt")=1,4,9)))))))</f>
        <v>1</v>
      </c>
      <c r="CC12">
        <f>IF(AW12=0,-1,IF(COUNTIFS(Buchungen!$A$7:$A$206,"&lt;="&amp;AW12,Buchungen!$B$7:$B$206,"&gt;"&amp;AW12,Buchungen!$G$7:$G$206,"&lt;&gt;Storniert")=0,0,IF(COUNTIFS(Buchungen!$A$7:$A$206,"&lt;="&amp;AW12,Buchungen!$B$7:$B$206,"&gt;"&amp;AW12,Buchungen!$G$7:$G$206,"&lt;&gt;Storniert")&gt;1,9,IF(COUNTIFS(Buchungen!$A$7:$A$206,"&lt;="&amp;AW12,Buchungen!$B$7:$B$206,"&gt;"&amp;AW12,Buchungen!$G$7:$G$206,"Gebucht")=1,1,IF(COUNTIFS(Buchungen!$A$7:$A$206,"&lt;="&amp;AW12,Buchungen!$B$7:$B$206,"&gt;"&amp;AW12,Buchungen!$G$7:$G$206,"Anfrage")=1,2,IF(COUNTIFS(Buchungen!$A$7:$A$206,"&lt;="&amp;AW12,Buchungen!$B$7:$B$206,"&gt;"&amp;AW12,Buchungen!$G$7:$G$206,"Eigennutzung")=1,3,IF(COUNTIFS(Buchungen!$A$7:$A$206,"&lt;="&amp;AW12,Buchungen!$B$7:$B$206,"&gt;"&amp;AW12,Buchungen!$G$7:$G$206,"Gesperrt")=1,4,9)))))))</f>
        <v>1</v>
      </c>
      <c r="CD12">
        <f>IF(AX12=0,-1,IF(COUNTIFS(Buchungen!$A$7:$A$206,"&lt;="&amp;AX12,Buchungen!$B$7:$B$206,"&gt;"&amp;AX12,Buchungen!$G$7:$G$206,"&lt;&gt;Storniert")=0,0,IF(COUNTIFS(Buchungen!$A$7:$A$206,"&lt;="&amp;AX12,Buchungen!$B$7:$B$206,"&gt;"&amp;AX12,Buchungen!$G$7:$G$206,"&lt;&gt;Storniert")&gt;1,9,IF(COUNTIFS(Buchungen!$A$7:$A$206,"&lt;="&amp;AX12,Buchungen!$B$7:$B$206,"&gt;"&amp;AX12,Buchungen!$G$7:$G$206,"Gebucht")=1,1,IF(COUNTIFS(Buchungen!$A$7:$A$206,"&lt;="&amp;AX12,Buchungen!$B$7:$B$206,"&gt;"&amp;AX12,Buchungen!$G$7:$G$206,"Anfrage")=1,2,IF(COUNTIFS(Buchungen!$A$7:$A$206,"&lt;="&amp;AX12,Buchungen!$B$7:$B$206,"&gt;"&amp;AX12,Buchungen!$G$7:$G$206,"Eigennutzung")=1,3,IF(COUNTIFS(Buchungen!$A$7:$A$206,"&lt;="&amp;AX12,Buchungen!$B$7:$B$206,"&gt;"&amp;AX12,Buchungen!$G$7:$G$206,"Gesperrt")=1,4,9)))))))</f>
        <v>1</v>
      </c>
      <c r="CE12">
        <f>IF(AY12=0,-1,IF(COUNTIFS(Buchungen!$A$7:$A$206,"&lt;="&amp;AY12,Buchungen!$B$7:$B$206,"&gt;"&amp;AY12,Buchungen!$G$7:$G$206,"&lt;&gt;Storniert")=0,0,IF(COUNTIFS(Buchungen!$A$7:$A$206,"&lt;="&amp;AY12,Buchungen!$B$7:$B$206,"&gt;"&amp;AY12,Buchungen!$G$7:$G$206,"&lt;&gt;Storniert")&gt;1,9,IF(COUNTIFS(Buchungen!$A$7:$A$206,"&lt;="&amp;AY12,Buchungen!$B$7:$B$206,"&gt;"&amp;AY12,Buchungen!$G$7:$G$206,"Gebucht")=1,1,IF(COUNTIFS(Buchungen!$A$7:$A$206,"&lt;="&amp;AY12,Buchungen!$B$7:$B$206,"&gt;"&amp;AY12,Buchungen!$G$7:$G$206,"Anfrage")=1,2,IF(COUNTIFS(Buchungen!$A$7:$A$206,"&lt;="&amp;AY12,Buchungen!$B$7:$B$206,"&gt;"&amp;AY12,Buchungen!$G$7:$G$206,"Eigennutzung")=1,3,IF(COUNTIFS(Buchungen!$A$7:$A$206,"&lt;="&amp;AY12,Buchungen!$B$7:$B$206,"&gt;"&amp;AY12,Buchungen!$G$7:$G$206,"Gesperrt")=1,4,9)))))))</f>
        <v>1</v>
      </c>
      <c r="CF12">
        <f>IF(AZ12=0,-1,IF(COUNTIFS(Buchungen!$A$7:$A$206,"&lt;="&amp;AZ12,Buchungen!$B$7:$B$206,"&gt;"&amp;AZ12,Buchungen!$G$7:$G$206,"&lt;&gt;Storniert")=0,0,IF(COUNTIFS(Buchungen!$A$7:$A$206,"&lt;="&amp;AZ12,Buchungen!$B$7:$B$206,"&gt;"&amp;AZ12,Buchungen!$G$7:$G$206,"&lt;&gt;Storniert")&gt;1,9,IF(COUNTIFS(Buchungen!$A$7:$A$206,"&lt;="&amp;AZ12,Buchungen!$B$7:$B$206,"&gt;"&amp;AZ12,Buchungen!$G$7:$G$206,"Gebucht")=1,1,IF(COUNTIFS(Buchungen!$A$7:$A$206,"&lt;="&amp;AZ12,Buchungen!$B$7:$B$206,"&gt;"&amp;AZ12,Buchungen!$G$7:$G$206,"Anfrage")=1,2,IF(COUNTIFS(Buchungen!$A$7:$A$206,"&lt;="&amp;AZ12,Buchungen!$B$7:$B$206,"&gt;"&amp;AZ12,Buchungen!$G$7:$G$206,"Eigennutzung")=1,3,IF(COUNTIFS(Buchungen!$A$7:$A$206,"&lt;="&amp;AZ12,Buchungen!$B$7:$B$206,"&gt;"&amp;AZ12,Buchungen!$G$7:$G$206,"Gesperrt")=1,4,9)))))))</f>
        <v>1</v>
      </c>
      <c r="CG12">
        <f>IF(BA12=0,-1,IF(COUNTIFS(Buchungen!$A$7:$A$206,"&lt;="&amp;BA12,Buchungen!$B$7:$B$206,"&gt;"&amp;BA12,Buchungen!$G$7:$G$206,"&lt;&gt;Storniert")=0,0,IF(COUNTIFS(Buchungen!$A$7:$A$206,"&lt;="&amp;BA12,Buchungen!$B$7:$B$206,"&gt;"&amp;BA12,Buchungen!$G$7:$G$206,"&lt;&gt;Storniert")&gt;1,9,IF(COUNTIFS(Buchungen!$A$7:$A$206,"&lt;="&amp;BA12,Buchungen!$B$7:$B$206,"&gt;"&amp;BA12,Buchungen!$G$7:$G$206,"Gebucht")=1,1,IF(COUNTIFS(Buchungen!$A$7:$A$206,"&lt;="&amp;BA12,Buchungen!$B$7:$B$206,"&gt;"&amp;BA12,Buchungen!$G$7:$G$206,"Anfrage")=1,2,IF(COUNTIFS(Buchungen!$A$7:$A$206,"&lt;="&amp;BA12,Buchungen!$B$7:$B$206,"&gt;"&amp;BA12,Buchungen!$G$7:$G$206,"Eigennutzung")=1,3,IF(COUNTIFS(Buchungen!$A$7:$A$206,"&lt;="&amp;BA12,Buchungen!$B$7:$B$206,"&gt;"&amp;BA12,Buchungen!$G$7:$G$206,"Gesperrt")=1,4,9)))))))</f>
        <v>1</v>
      </c>
      <c r="CH12">
        <f>IF(BB12=0,-1,IF(COUNTIFS(Buchungen!$A$7:$A$206,"&lt;="&amp;BB12,Buchungen!$B$7:$B$206,"&gt;"&amp;BB12,Buchungen!$G$7:$G$206,"&lt;&gt;Storniert")=0,0,IF(COUNTIFS(Buchungen!$A$7:$A$206,"&lt;="&amp;BB12,Buchungen!$B$7:$B$206,"&gt;"&amp;BB12,Buchungen!$G$7:$G$206,"&lt;&gt;Storniert")&gt;1,9,IF(COUNTIFS(Buchungen!$A$7:$A$206,"&lt;="&amp;BB12,Buchungen!$B$7:$B$206,"&gt;"&amp;BB12,Buchungen!$G$7:$G$206,"Gebucht")=1,1,IF(COUNTIFS(Buchungen!$A$7:$A$206,"&lt;="&amp;BB12,Buchungen!$B$7:$B$206,"&gt;"&amp;BB12,Buchungen!$G$7:$G$206,"Anfrage")=1,2,IF(COUNTIFS(Buchungen!$A$7:$A$206,"&lt;="&amp;BB12,Buchungen!$B$7:$B$206,"&gt;"&amp;BB12,Buchungen!$G$7:$G$206,"Eigennutzung")=1,3,IF(COUNTIFS(Buchungen!$A$7:$A$206,"&lt;="&amp;BB12,Buchungen!$B$7:$B$206,"&gt;"&amp;BB12,Buchungen!$G$7:$G$206,"Gesperrt")=1,4,9)))))))</f>
        <v>1</v>
      </c>
      <c r="CI12">
        <f>IF(BC12=0,-1,IF(COUNTIFS(Buchungen!$A$7:$A$206,"&lt;="&amp;BC12,Buchungen!$B$7:$B$206,"&gt;"&amp;BC12,Buchungen!$G$7:$G$206,"&lt;&gt;Storniert")=0,0,IF(COUNTIFS(Buchungen!$A$7:$A$206,"&lt;="&amp;BC12,Buchungen!$B$7:$B$206,"&gt;"&amp;BC12,Buchungen!$G$7:$G$206,"&lt;&gt;Storniert")&gt;1,9,IF(COUNTIFS(Buchungen!$A$7:$A$206,"&lt;="&amp;BC12,Buchungen!$B$7:$B$206,"&gt;"&amp;BC12,Buchungen!$G$7:$G$206,"Gebucht")=1,1,IF(COUNTIFS(Buchungen!$A$7:$A$206,"&lt;="&amp;BC12,Buchungen!$B$7:$B$206,"&gt;"&amp;BC12,Buchungen!$G$7:$G$206,"Anfrage")=1,2,IF(COUNTIFS(Buchungen!$A$7:$A$206,"&lt;="&amp;BC12,Buchungen!$B$7:$B$206,"&gt;"&amp;BC12,Buchungen!$G$7:$G$206,"Eigennutzung")=1,3,IF(COUNTIFS(Buchungen!$A$7:$A$206,"&lt;="&amp;BC12,Buchungen!$B$7:$B$206,"&gt;"&amp;BC12,Buchungen!$G$7:$G$206,"Gesperrt")=1,4,9)))))))</f>
        <v>1</v>
      </c>
      <c r="CJ12">
        <f>IF(BD12=0,-1,IF(COUNTIFS(Buchungen!$A$7:$A$206,"&lt;="&amp;BD12,Buchungen!$B$7:$B$206,"&gt;"&amp;BD12,Buchungen!$G$7:$G$206,"&lt;&gt;Storniert")=0,0,IF(COUNTIFS(Buchungen!$A$7:$A$206,"&lt;="&amp;BD12,Buchungen!$B$7:$B$206,"&gt;"&amp;BD12,Buchungen!$G$7:$G$206,"&lt;&gt;Storniert")&gt;1,9,IF(COUNTIFS(Buchungen!$A$7:$A$206,"&lt;="&amp;BD12,Buchungen!$B$7:$B$206,"&gt;"&amp;BD12,Buchungen!$G$7:$G$206,"Gebucht")=1,1,IF(COUNTIFS(Buchungen!$A$7:$A$206,"&lt;="&amp;BD12,Buchungen!$B$7:$B$206,"&gt;"&amp;BD12,Buchungen!$G$7:$G$206,"Anfrage")=1,2,IF(COUNTIFS(Buchungen!$A$7:$A$206,"&lt;="&amp;BD12,Buchungen!$B$7:$B$206,"&gt;"&amp;BD12,Buchungen!$G$7:$G$206,"Eigennutzung")=1,3,IF(COUNTIFS(Buchungen!$A$7:$A$206,"&lt;="&amp;BD12,Buchungen!$B$7:$B$206,"&gt;"&amp;BD12,Buchungen!$G$7:$G$206,"Gesperrt")=1,4,9)))))))</f>
        <v>1</v>
      </c>
      <c r="CK12">
        <f>IF(BE12=0,-1,IF(COUNTIFS(Buchungen!$A$7:$A$206,"&lt;="&amp;BE12,Buchungen!$B$7:$B$206,"&gt;"&amp;BE12,Buchungen!$G$7:$G$206,"&lt;&gt;Storniert")=0,0,IF(COUNTIFS(Buchungen!$A$7:$A$206,"&lt;="&amp;BE12,Buchungen!$B$7:$B$206,"&gt;"&amp;BE12,Buchungen!$G$7:$G$206,"&lt;&gt;Storniert")&gt;1,9,IF(COUNTIFS(Buchungen!$A$7:$A$206,"&lt;="&amp;BE12,Buchungen!$B$7:$B$206,"&gt;"&amp;BE12,Buchungen!$G$7:$G$206,"Gebucht")=1,1,IF(COUNTIFS(Buchungen!$A$7:$A$206,"&lt;="&amp;BE12,Buchungen!$B$7:$B$206,"&gt;"&amp;BE12,Buchungen!$G$7:$G$206,"Anfrage")=1,2,IF(COUNTIFS(Buchungen!$A$7:$A$206,"&lt;="&amp;BE12,Buchungen!$B$7:$B$206,"&gt;"&amp;BE12,Buchungen!$G$7:$G$206,"Eigennutzung")=1,3,IF(COUNTIFS(Buchungen!$A$7:$A$206,"&lt;="&amp;BE12,Buchungen!$B$7:$B$206,"&gt;"&amp;BE12,Buchungen!$G$7:$G$206,"Gesperrt")=1,4,9)))))))</f>
        <v>0</v>
      </c>
      <c r="CL12">
        <f>IF(BF12=0,-1,IF(COUNTIFS(Buchungen!$A$7:$A$206,"&lt;="&amp;BF12,Buchungen!$B$7:$B$206,"&gt;"&amp;BF12,Buchungen!$G$7:$G$206,"&lt;&gt;Storniert")=0,0,IF(COUNTIFS(Buchungen!$A$7:$A$206,"&lt;="&amp;BF12,Buchungen!$B$7:$B$206,"&gt;"&amp;BF12,Buchungen!$G$7:$G$206,"&lt;&gt;Storniert")&gt;1,9,IF(COUNTIFS(Buchungen!$A$7:$A$206,"&lt;="&amp;BF12,Buchungen!$B$7:$B$206,"&gt;"&amp;BF12,Buchungen!$G$7:$G$206,"Gebucht")=1,1,IF(COUNTIFS(Buchungen!$A$7:$A$206,"&lt;="&amp;BF12,Buchungen!$B$7:$B$206,"&gt;"&amp;BF12,Buchungen!$G$7:$G$206,"Anfrage")=1,2,IF(COUNTIFS(Buchungen!$A$7:$A$206,"&lt;="&amp;BF12,Buchungen!$B$7:$B$206,"&gt;"&amp;BF12,Buchungen!$G$7:$G$206,"Eigennutzung")=1,3,IF(COUNTIFS(Buchungen!$A$7:$A$206,"&lt;="&amp;BF12,Buchungen!$B$7:$B$206,"&gt;"&amp;BF12,Buchungen!$G$7:$G$206,"Gesperrt")=1,4,9)))))))</f>
        <v>0</v>
      </c>
      <c r="CM12">
        <f>IF(BG12=0,-1,IF(COUNTIFS(Buchungen!$A$7:$A$206,"&lt;="&amp;BG12,Buchungen!$B$7:$B$206,"&gt;"&amp;BG12,Buchungen!$G$7:$G$206,"&lt;&gt;Storniert")=0,0,IF(COUNTIFS(Buchungen!$A$7:$A$206,"&lt;="&amp;BG12,Buchungen!$B$7:$B$206,"&gt;"&amp;BG12,Buchungen!$G$7:$G$206,"&lt;&gt;Storniert")&gt;1,9,IF(COUNTIFS(Buchungen!$A$7:$A$206,"&lt;="&amp;BG12,Buchungen!$B$7:$B$206,"&gt;"&amp;BG12,Buchungen!$G$7:$G$206,"Gebucht")=1,1,IF(COUNTIFS(Buchungen!$A$7:$A$206,"&lt;="&amp;BG12,Buchungen!$B$7:$B$206,"&gt;"&amp;BG12,Buchungen!$G$7:$G$206,"Anfrage")=1,2,IF(COUNTIFS(Buchungen!$A$7:$A$206,"&lt;="&amp;BG12,Buchungen!$B$7:$B$206,"&gt;"&amp;BG12,Buchungen!$G$7:$G$206,"Eigennutzung")=1,3,IF(COUNTIFS(Buchungen!$A$7:$A$206,"&lt;="&amp;BG12,Buchungen!$B$7:$B$206,"&gt;"&amp;BG12,Buchungen!$G$7:$G$206,"Gesperrt")=1,4,9)))))))</f>
        <v>0</v>
      </c>
      <c r="CN12">
        <f>IF(BH12=0,-1,IF(COUNTIFS(Buchungen!$A$7:$A$206,"&lt;="&amp;BH12,Buchungen!$B$7:$B$206,"&gt;"&amp;BH12,Buchungen!$G$7:$G$206,"&lt;&gt;Storniert")=0,0,IF(COUNTIFS(Buchungen!$A$7:$A$206,"&lt;="&amp;BH12,Buchungen!$B$7:$B$206,"&gt;"&amp;BH12,Buchungen!$G$7:$G$206,"&lt;&gt;Storniert")&gt;1,9,IF(COUNTIFS(Buchungen!$A$7:$A$206,"&lt;="&amp;BH12,Buchungen!$B$7:$B$206,"&gt;"&amp;BH12,Buchungen!$G$7:$G$206,"Gebucht")=1,1,IF(COUNTIFS(Buchungen!$A$7:$A$206,"&lt;="&amp;BH12,Buchungen!$B$7:$B$206,"&gt;"&amp;BH12,Buchungen!$G$7:$G$206,"Anfrage")=1,2,IF(COUNTIFS(Buchungen!$A$7:$A$206,"&lt;="&amp;BH12,Buchungen!$B$7:$B$206,"&gt;"&amp;BH12,Buchungen!$G$7:$G$206,"Eigennutzung")=1,3,IF(COUNTIFS(Buchungen!$A$7:$A$206,"&lt;="&amp;BH12,Buchungen!$B$7:$B$206,"&gt;"&amp;BH12,Buchungen!$G$7:$G$206,"Gesperrt")=1,4,9)))))))</f>
        <v>0</v>
      </c>
      <c r="CO12">
        <f>IF(BI12=0,-1,IF(COUNTIFS(Buchungen!$A$7:$A$206,"&lt;="&amp;BI12,Buchungen!$B$7:$B$206,"&gt;"&amp;BI12,Buchungen!$G$7:$G$206,"&lt;&gt;Storniert")=0,0,IF(COUNTIFS(Buchungen!$A$7:$A$206,"&lt;="&amp;BI12,Buchungen!$B$7:$B$206,"&gt;"&amp;BI12,Buchungen!$G$7:$G$206,"&lt;&gt;Storniert")&gt;1,9,IF(COUNTIFS(Buchungen!$A$7:$A$206,"&lt;="&amp;BI12,Buchungen!$B$7:$B$206,"&gt;"&amp;BI12,Buchungen!$G$7:$G$206,"Gebucht")=1,1,IF(COUNTIFS(Buchungen!$A$7:$A$206,"&lt;="&amp;BI12,Buchungen!$B$7:$B$206,"&gt;"&amp;BI12,Buchungen!$G$7:$G$206,"Anfrage")=1,2,IF(COUNTIFS(Buchungen!$A$7:$A$206,"&lt;="&amp;BI12,Buchungen!$B$7:$B$206,"&gt;"&amp;BI12,Buchungen!$G$7:$G$206,"Eigennutzung")=1,3,IF(COUNTIFS(Buchungen!$A$7:$A$206,"&lt;="&amp;BI12,Buchungen!$B$7:$B$206,"&gt;"&amp;BI12,Buchungen!$G$7:$G$206,"Gesperrt")=1,4,9)))))))</f>
        <v>0</v>
      </c>
      <c r="CP12">
        <f>IF(BJ12=0,-1,IF(COUNTIFS(Buchungen!$A$7:$A$206,"&lt;="&amp;BJ12,Buchungen!$B$7:$B$206,"&gt;"&amp;BJ12,Buchungen!$G$7:$G$206,"&lt;&gt;Storniert")=0,0,IF(COUNTIFS(Buchungen!$A$7:$A$206,"&lt;="&amp;BJ12,Buchungen!$B$7:$B$206,"&gt;"&amp;BJ12,Buchungen!$G$7:$G$206,"&lt;&gt;Storniert")&gt;1,9,IF(COUNTIFS(Buchungen!$A$7:$A$206,"&lt;="&amp;BJ12,Buchungen!$B$7:$B$206,"&gt;"&amp;BJ12,Buchungen!$G$7:$G$206,"Gebucht")=1,1,IF(COUNTIFS(Buchungen!$A$7:$A$206,"&lt;="&amp;BJ12,Buchungen!$B$7:$B$206,"&gt;"&amp;BJ12,Buchungen!$G$7:$G$206,"Anfrage")=1,2,IF(COUNTIFS(Buchungen!$A$7:$A$206,"&lt;="&amp;BJ12,Buchungen!$B$7:$B$206,"&gt;"&amp;BJ12,Buchungen!$G$7:$G$206,"Eigennutzung")=1,3,IF(COUNTIFS(Buchungen!$A$7:$A$206,"&lt;="&amp;BJ12,Buchungen!$B$7:$B$206,"&gt;"&amp;BJ12,Buchungen!$G$7:$G$206,"Gesperrt")=1,4,9)))))))</f>
        <v>0</v>
      </c>
      <c r="CQ12">
        <f>IF(BK12=0,-1,IF(COUNTIFS(Buchungen!$A$7:$A$206,"&lt;="&amp;BK12,Buchungen!$B$7:$B$206,"&gt;"&amp;BK12,Buchungen!$G$7:$G$206,"&lt;&gt;Storniert")=0,0,IF(COUNTIFS(Buchungen!$A$7:$A$206,"&lt;="&amp;BK12,Buchungen!$B$7:$B$206,"&gt;"&amp;BK12,Buchungen!$G$7:$G$206,"&lt;&gt;Storniert")&gt;1,9,IF(COUNTIFS(Buchungen!$A$7:$A$206,"&lt;="&amp;BK12,Buchungen!$B$7:$B$206,"&gt;"&amp;BK12,Buchungen!$G$7:$G$206,"Gebucht")=1,1,IF(COUNTIFS(Buchungen!$A$7:$A$206,"&lt;="&amp;BK12,Buchungen!$B$7:$B$206,"&gt;"&amp;BK12,Buchungen!$G$7:$G$206,"Anfrage")=1,2,IF(COUNTIFS(Buchungen!$A$7:$A$206,"&lt;="&amp;BK12,Buchungen!$B$7:$B$206,"&gt;"&amp;BK12,Buchungen!$G$7:$G$206,"Eigennutzung")=1,3,IF(COUNTIFS(Buchungen!$A$7:$A$206,"&lt;="&amp;BK12,Buchungen!$B$7:$B$206,"&gt;"&amp;BK12,Buchungen!$G$7:$G$206,"Gesperrt")=1,4,9)))))))</f>
        <v>0</v>
      </c>
      <c r="CR12">
        <f>IF(BL12=0,-1,IF(COUNTIFS(Buchungen!$A$7:$A$206,"&lt;="&amp;BL12,Buchungen!$B$7:$B$206,"&gt;"&amp;BL12,Buchungen!$G$7:$G$206,"&lt;&gt;Storniert")=0,0,IF(COUNTIFS(Buchungen!$A$7:$A$206,"&lt;="&amp;BL12,Buchungen!$B$7:$B$206,"&gt;"&amp;BL12,Buchungen!$G$7:$G$206,"&lt;&gt;Storniert")&gt;1,9,IF(COUNTIFS(Buchungen!$A$7:$A$206,"&lt;="&amp;BL12,Buchungen!$B$7:$B$206,"&gt;"&amp;BL12,Buchungen!$G$7:$G$206,"Gebucht")=1,1,IF(COUNTIFS(Buchungen!$A$7:$A$206,"&lt;="&amp;BL12,Buchungen!$B$7:$B$206,"&gt;"&amp;BL12,Buchungen!$G$7:$G$206,"Anfrage")=1,2,IF(COUNTIFS(Buchungen!$A$7:$A$206,"&lt;="&amp;BL12,Buchungen!$B$7:$B$206,"&gt;"&amp;BL12,Buchungen!$G$7:$G$206,"Eigennutzung")=1,3,IF(COUNTIFS(Buchungen!$A$7:$A$206,"&lt;="&amp;BL12,Buchungen!$B$7:$B$206,"&gt;"&amp;BL12,Buchungen!$G$7:$G$206,"Gesperrt")=1,4,9)))))))</f>
        <v>0</v>
      </c>
    </row>
    <row r="13" spans="1:96" ht="20.100000000000001" customHeight="1" x14ac:dyDescent="0.25">
      <c r="A13" s="16" t="s">
        <v>39</v>
      </c>
      <c r="B13" s="17" t="str">
        <f>IF(AH13=0,"",IF(AND(COUNTIFS(Buchungen!$A$7:$A$206,AH13,Buchungen!$G$7:$G$206,"&lt;&gt;Storniert")&gt;0,COUNTIFS(Buchungen!$B$7:$B$206,AH13,Buchungen!$G$7:$G$206,"&lt;&gt;Storniert")&gt;0),"W",IF(COUNTIFS(Buchungen!$A$7:$A$206,AH13,Buchungen!$G$7:$G$206,"&lt;&gt;Storniert")&gt;0,"An",IF(COUNTIFS(Buchungen!$B$7:$B$206,AH13,Buchungen!$G$7:$G$206,"&lt;&gt;Storniert")&gt;0,"Ab",""))))</f>
        <v/>
      </c>
      <c r="C13" s="17" t="str">
        <f>IF(AI13=0,"",IF(AND(COUNTIFS(Buchungen!$A$7:$A$206,AI13,Buchungen!$G$7:$G$206,"&lt;&gt;Storniert")&gt;0,COUNTIFS(Buchungen!$B$7:$B$206,AI13,Buchungen!$G$7:$G$206,"&lt;&gt;Storniert")&gt;0),"W",IF(COUNTIFS(Buchungen!$A$7:$A$206,AI13,Buchungen!$G$7:$G$206,"&lt;&gt;Storniert")&gt;0,"An",IF(COUNTIFS(Buchungen!$B$7:$B$206,AI13,Buchungen!$G$7:$G$206,"&lt;&gt;Storniert")&gt;0,"Ab",""))))</f>
        <v>An</v>
      </c>
      <c r="D13" s="17" t="str">
        <f>IF(AJ13=0,"",IF(AND(COUNTIFS(Buchungen!$A$7:$A$206,AJ13,Buchungen!$G$7:$G$206,"&lt;&gt;Storniert")&gt;0,COUNTIFS(Buchungen!$B$7:$B$206,AJ13,Buchungen!$G$7:$G$206,"&lt;&gt;Storniert")&gt;0),"W",IF(COUNTIFS(Buchungen!$A$7:$A$206,AJ13,Buchungen!$G$7:$G$206,"&lt;&gt;Storniert")&gt;0,"An",IF(COUNTIFS(Buchungen!$B$7:$B$206,AJ13,Buchungen!$G$7:$G$206,"&lt;&gt;Storniert")&gt;0,"Ab",""))))</f>
        <v/>
      </c>
      <c r="E13" s="17" t="str">
        <f>IF(AK13=0,"",IF(AND(COUNTIFS(Buchungen!$A$7:$A$206,AK13,Buchungen!$G$7:$G$206,"&lt;&gt;Storniert")&gt;0,COUNTIFS(Buchungen!$B$7:$B$206,AK13,Buchungen!$G$7:$G$206,"&lt;&gt;Storniert")&gt;0),"W",IF(COUNTIFS(Buchungen!$A$7:$A$206,AK13,Buchungen!$G$7:$G$206,"&lt;&gt;Storniert")&gt;0,"An",IF(COUNTIFS(Buchungen!$B$7:$B$206,AK13,Buchungen!$G$7:$G$206,"&lt;&gt;Storniert")&gt;0,"Ab",""))))</f>
        <v/>
      </c>
      <c r="F13" s="17" t="str">
        <f>IF(AL13=0,"",IF(AND(COUNTIFS(Buchungen!$A$7:$A$206,AL13,Buchungen!$G$7:$G$206,"&lt;&gt;Storniert")&gt;0,COUNTIFS(Buchungen!$B$7:$B$206,AL13,Buchungen!$G$7:$G$206,"&lt;&gt;Storniert")&gt;0),"W",IF(COUNTIFS(Buchungen!$A$7:$A$206,AL13,Buchungen!$G$7:$G$206,"&lt;&gt;Storniert")&gt;0,"An",IF(COUNTIFS(Buchungen!$B$7:$B$206,AL13,Buchungen!$G$7:$G$206,"&lt;&gt;Storniert")&gt;0,"Ab",""))))</f>
        <v>Ab</v>
      </c>
      <c r="G13" s="17" t="str">
        <f>IF(AM13=0,"",IF(AND(COUNTIFS(Buchungen!$A$7:$A$206,AM13,Buchungen!$G$7:$G$206,"&lt;&gt;Storniert")&gt;0,COUNTIFS(Buchungen!$B$7:$B$206,AM13,Buchungen!$G$7:$G$206,"&lt;&gt;Storniert")&gt;0),"W",IF(COUNTIFS(Buchungen!$A$7:$A$206,AM13,Buchungen!$G$7:$G$206,"&lt;&gt;Storniert")&gt;0,"An",IF(COUNTIFS(Buchungen!$B$7:$B$206,AM13,Buchungen!$G$7:$G$206,"&lt;&gt;Storniert")&gt;0,"Ab",""))))</f>
        <v/>
      </c>
      <c r="H13" s="17" t="str">
        <f>IF(AN13=0,"",IF(AND(COUNTIFS(Buchungen!$A$7:$A$206,AN13,Buchungen!$G$7:$G$206,"&lt;&gt;Storniert")&gt;0,COUNTIFS(Buchungen!$B$7:$B$206,AN13,Buchungen!$G$7:$G$206,"&lt;&gt;Storniert")&gt;0),"W",IF(COUNTIFS(Buchungen!$A$7:$A$206,AN13,Buchungen!$G$7:$G$206,"&lt;&gt;Storniert")&gt;0,"An",IF(COUNTIFS(Buchungen!$B$7:$B$206,AN13,Buchungen!$G$7:$G$206,"&lt;&gt;Storniert")&gt;0,"Ab",""))))</f>
        <v/>
      </c>
      <c r="I13" s="17" t="str">
        <f>IF(AO13=0,"",IF(AND(COUNTIFS(Buchungen!$A$7:$A$206,AO13,Buchungen!$G$7:$G$206,"&lt;&gt;Storniert")&gt;0,COUNTIFS(Buchungen!$B$7:$B$206,AO13,Buchungen!$G$7:$G$206,"&lt;&gt;Storniert")&gt;0),"W",IF(COUNTIFS(Buchungen!$A$7:$A$206,AO13,Buchungen!$G$7:$G$206,"&lt;&gt;Storniert")&gt;0,"An",IF(COUNTIFS(Buchungen!$B$7:$B$206,AO13,Buchungen!$G$7:$G$206,"&lt;&gt;Storniert")&gt;0,"Ab",""))))</f>
        <v/>
      </c>
      <c r="J13" s="17" t="str">
        <f>IF(AP13=0,"",IF(AND(COUNTIFS(Buchungen!$A$7:$A$206,AP13,Buchungen!$G$7:$G$206,"&lt;&gt;Storniert")&gt;0,COUNTIFS(Buchungen!$B$7:$B$206,AP13,Buchungen!$G$7:$G$206,"&lt;&gt;Storniert")&gt;0),"W",IF(COUNTIFS(Buchungen!$A$7:$A$206,AP13,Buchungen!$G$7:$G$206,"&lt;&gt;Storniert")&gt;0,"An",IF(COUNTIFS(Buchungen!$B$7:$B$206,AP13,Buchungen!$G$7:$G$206,"&lt;&gt;Storniert")&gt;0,"Ab",""))))</f>
        <v/>
      </c>
      <c r="K13" s="17" t="str">
        <f>IF(AQ13=0,"",IF(AND(COUNTIFS(Buchungen!$A$7:$A$206,AQ13,Buchungen!$G$7:$G$206,"&lt;&gt;Storniert")&gt;0,COUNTIFS(Buchungen!$B$7:$B$206,AQ13,Buchungen!$G$7:$G$206,"&lt;&gt;Storniert")&gt;0),"W",IF(COUNTIFS(Buchungen!$A$7:$A$206,AQ13,Buchungen!$G$7:$G$206,"&lt;&gt;Storniert")&gt;0,"An",IF(COUNTIFS(Buchungen!$B$7:$B$206,AQ13,Buchungen!$G$7:$G$206,"&lt;&gt;Storniert")&gt;0,"Ab",""))))</f>
        <v/>
      </c>
      <c r="L13" s="17" t="str">
        <f>IF(AR13=0,"",IF(AND(COUNTIFS(Buchungen!$A$7:$A$206,AR13,Buchungen!$G$7:$G$206,"&lt;&gt;Storniert")&gt;0,COUNTIFS(Buchungen!$B$7:$B$206,AR13,Buchungen!$G$7:$G$206,"&lt;&gt;Storniert")&gt;0),"W",IF(COUNTIFS(Buchungen!$A$7:$A$206,AR13,Buchungen!$G$7:$G$206,"&lt;&gt;Storniert")&gt;0,"An",IF(COUNTIFS(Buchungen!$B$7:$B$206,AR13,Buchungen!$G$7:$G$206,"&lt;&gt;Storniert")&gt;0,"Ab",""))))</f>
        <v/>
      </c>
      <c r="M13" s="17" t="str">
        <f>IF(AS13=0,"",IF(AND(COUNTIFS(Buchungen!$A$7:$A$206,AS13,Buchungen!$G$7:$G$206,"&lt;&gt;Storniert")&gt;0,COUNTIFS(Buchungen!$B$7:$B$206,AS13,Buchungen!$G$7:$G$206,"&lt;&gt;Storniert")&gt;0),"W",IF(COUNTIFS(Buchungen!$A$7:$A$206,AS13,Buchungen!$G$7:$G$206,"&lt;&gt;Storniert")&gt;0,"An",IF(COUNTIFS(Buchungen!$B$7:$B$206,AS13,Buchungen!$G$7:$G$206,"&lt;&gt;Storniert")&gt;0,"Ab",""))))</f>
        <v/>
      </c>
      <c r="N13" s="17" t="str">
        <f>IF(AT13=0,"",IF(AND(COUNTIFS(Buchungen!$A$7:$A$206,AT13,Buchungen!$G$7:$G$206,"&lt;&gt;Storniert")&gt;0,COUNTIFS(Buchungen!$B$7:$B$206,AT13,Buchungen!$G$7:$G$206,"&lt;&gt;Storniert")&gt;0),"W",IF(COUNTIFS(Buchungen!$A$7:$A$206,AT13,Buchungen!$G$7:$G$206,"&lt;&gt;Storniert")&gt;0,"An",IF(COUNTIFS(Buchungen!$B$7:$B$206,AT13,Buchungen!$G$7:$G$206,"&lt;&gt;Storniert")&gt;0,"Ab",""))))</f>
        <v/>
      </c>
      <c r="O13" s="17" t="str">
        <f>IF(AU13=0,"",IF(AND(COUNTIFS(Buchungen!$A$7:$A$206,AU13,Buchungen!$G$7:$G$206,"&lt;&gt;Storniert")&gt;0,COUNTIFS(Buchungen!$B$7:$B$206,AU13,Buchungen!$G$7:$G$206,"&lt;&gt;Storniert")&gt;0),"W",IF(COUNTIFS(Buchungen!$A$7:$A$206,AU13,Buchungen!$G$7:$G$206,"&lt;&gt;Storniert")&gt;0,"An",IF(COUNTIFS(Buchungen!$B$7:$B$206,AU13,Buchungen!$G$7:$G$206,"&lt;&gt;Storniert")&gt;0,"Ab",""))))</f>
        <v>An</v>
      </c>
      <c r="P13" s="17" t="str">
        <f>IF(AV13=0,"",IF(AND(COUNTIFS(Buchungen!$A$7:$A$206,AV13,Buchungen!$G$7:$G$206,"&lt;&gt;Storniert")&gt;0,COUNTIFS(Buchungen!$B$7:$B$206,AV13,Buchungen!$G$7:$G$206,"&lt;&gt;Storniert")&gt;0),"W",IF(COUNTIFS(Buchungen!$A$7:$A$206,AV13,Buchungen!$G$7:$G$206,"&lt;&gt;Storniert")&gt;0,"An",IF(COUNTIFS(Buchungen!$B$7:$B$206,AV13,Buchungen!$G$7:$G$206,"&lt;&gt;Storniert")&gt;0,"Ab",""))))</f>
        <v/>
      </c>
      <c r="Q13" s="17" t="str">
        <f>IF(AW13=0,"",IF(AND(COUNTIFS(Buchungen!$A$7:$A$206,AW13,Buchungen!$G$7:$G$206,"&lt;&gt;Storniert")&gt;0,COUNTIFS(Buchungen!$B$7:$B$206,AW13,Buchungen!$G$7:$G$206,"&lt;&gt;Storniert")&gt;0),"W",IF(COUNTIFS(Buchungen!$A$7:$A$206,AW13,Buchungen!$G$7:$G$206,"&lt;&gt;Storniert")&gt;0,"An",IF(COUNTIFS(Buchungen!$B$7:$B$206,AW13,Buchungen!$G$7:$G$206,"&lt;&gt;Storniert")&gt;0,"Ab",""))))</f>
        <v/>
      </c>
      <c r="R13" s="17" t="str">
        <f>IF(AX13=0,"",IF(AND(COUNTIFS(Buchungen!$A$7:$A$206,AX13,Buchungen!$G$7:$G$206,"&lt;&gt;Storniert")&gt;0,COUNTIFS(Buchungen!$B$7:$B$206,AX13,Buchungen!$G$7:$G$206,"&lt;&gt;Storniert")&gt;0),"W",IF(COUNTIFS(Buchungen!$A$7:$A$206,AX13,Buchungen!$G$7:$G$206,"&lt;&gt;Storniert")&gt;0,"An",IF(COUNTIFS(Buchungen!$B$7:$B$206,AX13,Buchungen!$G$7:$G$206,"&lt;&gt;Storniert")&gt;0,"Ab",""))))</f>
        <v/>
      </c>
      <c r="S13" s="17" t="str">
        <f>IF(AY13=0,"",IF(AND(COUNTIFS(Buchungen!$A$7:$A$206,AY13,Buchungen!$G$7:$G$206,"&lt;&gt;Storniert")&gt;0,COUNTIFS(Buchungen!$B$7:$B$206,AY13,Buchungen!$G$7:$G$206,"&lt;&gt;Storniert")&gt;0),"W",IF(COUNTIFS(Buchungen!$A$7:$A$206,AY13,Buchungen!$G$7:$G$206,"&lt;&gt;Storniert")&gt;0,"An",IF(COUNTIFS(Buchungen!$B$7:$B$206,AY13,Buchungen!$G$7:$G$206,"&lt;&gt;Storniert")&gt;0,"Ab",""))))</f>
        <v/>
      </c>
      <c r="T13" s="17" t="str">
        <f>IF(AZ13=0,"",IF(AND(COUNTIFS(Buchungen!$A$7:$A$206,AZ13,Buchungen!$G$7:$G$206,"&lt;&gt;Storniert")&gt;0,COUNTIFS(Buchungen!$B$7:$B$206,AZ13,Buchungen!$G$7:$G$206,"&lt;&gt;Storniert")&gt;0),"W",IF(COUNTIFS(Buchungen!$A$7:$A$206,AZ13,Buchungen!$G$7:$G$206,"&lt;&gt;Storniert")&gt;0,"An",IF(COUNTIFS(Buchungen!$B$7:$B$206,AZ13,Buchungen!$G$7:$G$206,"&lt;&gt;Storniert")&gt;0,"Ab",""))))</f>
        <v/>
      </c>
      <c r="U13" s="17" t="str">
        <f>IF(BA13=0,"",IF(AND(COUNTIFS(Buchungen!$A$7:$A$206,BA13,Buchungen!$G$7:$G$206,"&lt;&gt;Storniert")&gt;0,COUNTIFS(Buchungen!$B$7:$B$206,BA13,Buchungen!$G$7:$G$206,"&lt;&gt;Storniert")&gt;0),"W",IF(COUNTIFS(Buchungen!$A$7:$A$206,BA13,Buchungen!$G$7:$G$206,"&lt;&gt;Storniert")&gt;0,"An",IF(COUNTIFS(Buchungen!$B$7:$B$206,BA13,Buchungen!$G$7:$G$206,"&lt;&gt;Storniert")&gt;0,"Ab",""))))</f>
        <v/>
      </c>
      <c r="V13" s="17" t="str">
        <f>IF(BB13=0,"",IF(AND(COUNTIFS(Buchungen!$A$7:$A$206,BB13,Buchungen!$G$7:$G$206,"&lt;&gt;Storniert")&gt;0,COUNTIFS(Buchungen!$B$7:$B$206,BB13,Buchungen!$G$7:$G$206,"&lt;&gt;Storniert")&gt;0),"W",IF(COUNTIFS(Buchungen!$A$7:$A$206,BB13,Buchungen!$G$7:$G$206,"&lt;&gt;Storniert")&gt;0,"An",IF(COUNTIFS(Buchungen!$B$7:$B$206,BB13,Buchungen!$G$7:$G$206,"&lt;&gt;Storniert")&gt;0,"Ab",""))))</f>
        <v>Ab</v>
      </c>
      <c r="W13" s="17" t="str">
        <f>IF(BC13=0,"",IF(AND(COUNTIFS(Buchungen!$A$7:$A$206,BC13,Buchungen!$G$7:$G$206,"&lt;&gt;Storniert")&gt;0,COUNTIFS(Buchungen!$B$7:$B$206,BC13,Buchungen!$G$7:$G$206,"&lt;&gt;Storniert")&gt;0),"W",IF(COUNTIFS(Buchungen!$A$7:$A$206,BC13,Buchungen!$G$7:$G$206,"&lt;&gt;Storniert")&gt;0,"An",IF(COUNTIFS(Buchungen!$B$7:$B$206,BC13,Buchungen!$G$7:$G$206,"&lt;&gt;Storniert")&gt;0,"Ab",""))))</f>
        <v/>
      </c>
      <c r="X13" s="17" t="str">
        <f>IF(BD13=0,"",IF(AND(COUNTIFS(Buchungen!$A$7:$A$206,BD13,Buchungen!$G$7:$G$206,"&lt;&gt;Storniert")&gt;0,COUNTIFS(Buchungen!$B$7:$B$206,BD13,Buchungen!$G$7:$G$206,"&lt;&gt;Storniert")&gt;0),"W",IF(COUNTIFS(Buchungen!$A$7:$A$206,BD13,Buchungen!$G$7:$G$206,"&lt;&gt;Storniert")&gt;0,"An",IF(COUNTIFS(Buchungen!$B$7:$B$206,BD13,Buchungen!$G$7:$G$206,"&lt;&gt;Storniert")&gt;0,"Ab",""))))</f>
        <v/>
      </c>
      <c r="Y13" s="17" t="str">
        <f>IF(BE13=0,"",IF(AND(COUNTIFS(Buchungen!$A$7:$A$206,BE13,Buchungen!$G$7:$G$206,"&lt;&gt;Storniert")&gt;0,COUNTIFS(Buchungen!$B$7:$B$206,BE13,Buchungen!$G$7:$G$206,"&lt;&gt;Storniert")&gt;0),"W",IF(COUNTIFS(Buchungen!$A$7:$A$206,BE13,Buchungen!$G$7:$G$206,"&lt;&gt;Storniert")&gt;0,"An",IF(COUNTIFS(Buchungen!$B$7:$B$206,BE13,Buchungen!$G$7:$G$206,"&lt;&gt;Storniert")&gt;0,"Ab",""))))</f>
        <v/>
      </c>
      <c r="Z13" s="17" t="str">
        <f>IF(BF13=0,"",IF(AND(COUNTIFS(Buchungen!$A$7:$A$206,BF13,Buchungen!$G$7:$G$206,"&lt;&gt;Storniert")&gt;0,COUNTIFS(Buchungen!$B$7:$B$206,BF13,Buchungen!$G$7:$G$206,"&lt;&gt;Storniert")&gt;0),"W",IF(COUNTIFS(Buchungen!$A$7:$A$206,BF13,Buchungen!$G$7:$G$206,"&lt;&gt;Storniert")&gt;0,"An",IF(COUNTIFS(Buchungen!$B$7:$B$206,BF13,Buchungen!$G$7:$G$206,"&lt;&gt;Storniert")&gt;0,"Ab",""))))</f>
        <v/>
      </c>
      <c r="AA13" s="17" t="str">
        <f>IF(BG13=0,"",IF(AND(COUNTIFS(Buchungen!$A$7:$A$206,BG13,Buchungen!$G$7:$G$206,"&lt;&gt;Storniert")&gt;0,COUNTIFS(Buchungen!$B$7:$B$206,BG13,Buchungen!$G$7:$G$206,"&lt;&gt;Storniert")&gt;0),"W",IF(COUNTIFS(Buchungen!$A$7:$A$206,BG13,Buchungen!$G$7:$G$206,"&lt;&gt;Storniert")&gt;0,"An",IF(COUNTIFS(Buchungen!$B$7:$B$206,BG13,Buchungen!$G$7:$G$206,"&lt;&gt;Storniert")&gt;0,"Ab",""))))</f>
        <v/>
      </c>
      <c r="AB13" s="17" t="str">
        <f>IF(BH13=0,"",IF(AND(COUNTIFS(Buchungen!$A$7:$A$206,BH13,Buchungen!$G$7:$G$206,"&lt;&gt;Storniert")&gt;0,COUNTIFS(Buchungen!$B$7:$B$206,BH13,Buchungen!$G$7:$G$206,"&lt;&gt;Storniert")&gt;0),"W",IF(COUNTIFS(Buchungen!$A$7:$A$206,BH13,Buchungen!$G$7:$G$206,"&lt;&gt;Storniert")&gt;0,"An",IF(COUNTIFS(Buchungen!$B$7:$B$206,BH13,Buchungen!$G$7:$G$206,"&lt;&gt;Storniert")&gt;0,"Ab",""))))</f>
        <v/>
      </c>
      <c r="AC13" s="17" t="str">
        <f>IF(BI13=0,"",IF(AND(COUNTIFS(Buchungen!$A$7:$A$206,BI13,Buchungen!$G$7:$G$206,"&lt;&gt;Storniert")&gt;0,COUNTIFS(Buchungen!$B$7:$B$206,BI13,Buchungen!$G$7:$G$206,"&lt;&gt;Storniert")&gt;0),"W",IF(COUNTIFS(Buchungen!$A$7:$A$206,BI13,Buchungen!$G$7:$G$206,"&lt;&gt;Storniert")&gt;0,"An",IF(COUNTIFS(Buchungen!$B$7:$B$206,BI13,Buchungen!$G$7:$G$206,"&lt;&gt;Storniert")&gt;0,"Ab",""))))</f>
        <v/>
      </c>
      <c r="AD13" s="17" t="str">
        <f>IF(BJ13=0,"",IF(AND(COUNTIFS(Buchungen!$A$7:$A$206,BJ13,Buchungen!$G$7:$G$206,"&lt;&gt;Storniert")&gt;0,COUNTIFS(Buchungen!$B$7:$B$206,BJ13,Buchungen!$G$7:$G$206,"&lt;&gt;Storniert")&gt;0),"W",IF(COUNTIFS(Buchungen!$A$7:$A$206,BJ13,Buchungen!$G$7:$G$206,"&lt;&gt;Storniert")&gt;0,"An",IF(COUNTIFS(Buchungen!$B$7:$B$206,BJ13,Buchungen!$G$7:$G$206,"&lt;&gt;Storniert")&gt;0,"Ab",""))))</f>
        <v/>
      </c>
      <c r="AE13" s="17" t="str">
        <f>IF(BK13=0,"",IF(AND(COUNTIFS(Buchungen!$A$7:$A$206,BK13,Buchungen!$G$7:$G$206,"&lt;&gt;Storniert")&gt;0,COUNTIFS(Buchungen!$B$7:$B$206,BK13,Buchungen!$G$7:$G$206,"&lt;&gt;Storniert")&gt;0),"W",IF(COUNTIFS(Buchungen!$A$7:$A$206,BK13,Buchungen!$G$7:$G$206,"&lt;&gt;Storniert")&gt;0,"An",IF(COUNTIFS(Buchungen!$B$7:$B$206,BK13,Buchungen!$G$7:$G$206,"&lt;&gt;Storniert")&gt;0,"Ab",""))))</f>
        <v/>
      </c>
      <c r="AF13" s="17" t="str">
        <f>IF(BL13=0,"",IF(AND(COUNTIFS(Buchungen!$A$7:$A$206,BL13,Buchungen!$G$7:$G$206,"&lt;&gt;Storniert")&gt;0,COUNTIFS(Buchungen!$B$7:$B$206,BL13,Buchungen!$G$7:$G$206,"&lt;&gt;Storniert")&gt;0),"W",IF(COUNTIFS(Buchungen!$A$7:$A$206,BL13,Buchungen!$G$7:$G$206,"&lt;&gt;Storniert")&gt;0,"An",IF(COUNTIFS(Buchungen!$B$7:$B$206,BL13,Buchungen!$G$7:$G$206,"&lt;&gt;Storniert")&gt;0,"Ab",""))))</f>
        <v/>
      </c>
      <c r="AH13">
        <f>IF(MONTH(DATE(Einstellungen!$B$5,8,B$5))=8,DATE(Einstellungen!$B$5,8,B$5),0)</f>
        <v>46600</v>
      </c>
      <c r="AI13">
        <f>IF(MONTH(DATE(Einstellungen!$B$5,8,C$5))=8,DATE(Einstellungen!$B$5,8,C$5),0)</f>
        <v>46601</v>
      </c>
      <c r="AJ13">
        <f>IF(MONTH(DATE(Einstellungen!$B$5,8,D$5))=8,DATE(Einstellungen!$B$5,8,D$5),0)</f>
        <v>46602</v>
      </c>
      <c r="AK13">
        <f>IF(MONTH(DATE(Einstellungen!$B$5,8,E$5))=8,DATE(Einstellungen!$B$5,8,E$5),0)</f>
        <v>46603</v>
      </c>
      <c r="AL13">
        <f>IF(MONTH(DATE(Einstellungen!$B$5,8,F$5))=8,DATE(Einstellungen!$B$5,8,F$5),0)</f>
        <v>46604</v>
      </c>
      <c r="AM13">
        <f>IF(MONTH(DATE(Einstellungen!$B$5,8,G$5))=8,DATE(Einstellungen!$B$5,8,G$5),0)</f>
        <v>46605</v>
      </c>
      <c r="AN13">
        <f>IF(MONTH(DATE(Einstellungen!$B$5,8,H$5))=8,DATE(Einstellungen!$B$5,8,H$5),0)</f>
        <v>46606</v>
      </c>
      <c r="AO13">
        <f>IF(MONTH(DATE(Einstellungen!$B$5,8,I$5))=8,DATE(Einstellungen!$B$5,8,I$5),0)</f>
        <v>46607</v>
      </c>
      <c r="AP13">
        <f>IF(MONTH(DATE(Einstellungen!$B$5,8,J$5))=8,DATE(Einstellungen!$B$5,8,J$5),0)</f>
        <v>46608</v>
      </c>
      <c r="AQ13">
        <f>IF(MONTH(DATE(Einstellungen!$B$5,8,K$5))=8,DATE(Einstellungen!$B$5,8,K$5),0)</f>
        <v>46609</v>
      </c>
      <c r="AR13">
        <f>IF(MONTH(DATE(Einstellungen!$B$5,8,L$5))=8,DATE(Einstellungen!$B$5,8,L$5),0)</f>
        <v>46610</v>
      </c>
      <c r="AS13">
        <f>IF(MONTH(DATE(Einstellungen!$B$5,8,M$5))=8,DATE(Einstellungen!$B$5,8,M$5),0)</f>
        <v>46611</v>
      </c>
      <c r="AT13">
        <f>IF(MONTH(DATE(Einstellungen!$B$5,8,N$5))=8,DATE(Einstellungen!$B$5,8,N$5),0)</f>
        <v>46612</v>
      </c>
      <c r="AU13">
        <f>IF(MONTH(DATE(Einstellungen!$B$5,8,O$5))=8,DATE(Einstellungen!$B$5,8,O$5),0)</f>
        <v>46613</v>
      </c>
      <c r="AV13">
        <f>IF(MONTH(DATE(Einstellungen!$B$5,8,P$5))=8,DATE(Einstellungen!$B$5,8,P$5),0)</f>
        <v>46614</v>
      </c>
      <c r="AW13">
        <f>IF(MONTH(DATE(Einstellungen!$B$5,8,Q$5))=8,DATE(Einstellungen!$B$5,8,Q$5),0)</f>
        <v>46615</v>
      </c>
      <c r="AX13">
        <f>IF(MONTH(DATE(Einstellungen!$B$5,8,R$5))=8,DATE(Einstellungen!$B$5,8,R$5),0)</f>
        <v>46616</v>
      </c>
      <c r="AY13">
        <f>IF(MONTH(DATE(Einstellungen!$B$5,8,S$5))=8,DATE(Einstellungen!$B$5,8,S$5),0)</f>
        <v>46617</v>
      </c>
      <c r="AZ13">
        <f>IF(MONTH(DATE(Einstellungen!$B$5,8,T$5))=8,DATE(Einstellungen!$B$5,8,T$5),0)</f>
        <v>46618</v>
      </c>
      <c r="BA13">
        <f>IF(MONTH(DATE(Einstellungen!$B$5,8,U$5))=8,DATE(Einstellungen!$B$5,8,U$5),0)</f>
        <v>46619</v>
      </c>
      <c r="BB13">
        <f>IF(MONTH(DATE(Einstellungen!$B$5,8,V$5))=8,DATE(Einstellungen!$B$5,8,V$5),0)</f>
        <v>46620</v>
      </c>
      <c r="BC13">
        <f>IF(MONTH(DATE(Einstellungen!$B$5,8,W$5))=8,DATE(Einstellungen!$B$5,8,W$5),0)</f>
        <v>46621</v>
      </c>
      <c r="BD13">
        <f>IF(MONTH(DATE(Einstellungen!$B$5,8,X$5))=8,DATE(Einstellungen!$B$5,8,X$5),0)</f>
        <v>46622</v>
      </c>
      <c r="BE13">
        <f>IF(MONTH(DATE(Einstellungen!$B$5,8,Y$5))=8,DATE(Einstellungen!$B$5,8,Y$5),0)</f>
        <v>46623</v>
      </c>
      <c r="BF13">
        <f>IF(MONTH(DATE(Einstellungen!$B$5,8,Z$5))=8,DATE(Einstellungen!$B$5,8,Z$5),0)</f>
        <v>46624</v>
      </c>
      <c r="BG13">
        <f>IF(MONTH(DATE(Einstellungen!$B$5,8,AA$5))=8,DATE(Einstellungen!$B$5,8,AA$5),0)</f>
        <v>46625</v>
      </c>
      <c r="BH13">
        <f>IF(MONTH(DATE(Einstellungen!$B$5,8,AB$5))=8,DATE(Einstellungen!$B$5,8,AB$5),0)</f>
        <v>46626</v>
      </c>
      <c r="BI13">
        <f>IF(MONTH(DATE(Einstellungen!$B$5,8,AC$5))=8,DATE(Einstellungen!$B$5,8,AC$5),0)</f>
        <v>46627</v>
      </c>
      <c r="BJ13">
        <f>IF(MONTH(DATE(Einstellungen!$B$5,8,AD$5))=8,DATE(Einstellungen!$B$5,8,AD$5),0)</f>
        <v>46628</v>
      </c>
      <c r="BK13">
        <f>IF(MONTH(DATE(Einstellungen!$B$5,8,AE$5))=8,DATE(Einstellungen!$B$5,8,AE$5),0)</f>
        <v>46629</v>
      </c>
      <c r="BL13">
        <f>IF(MONTH(DATE(Einstellungen!$B$5,8,AF$5))=8,DATE(Einstellungen!$B$5,8,AF$5),0)</f>
        <v>46630</v>
      </c>
      <c r="BN13">
        <f>IF(AH13=0,-1,IF(COUNTIFS(Buchungen!$A$7:$A$206,"&lt;="&amp;AH13,Buchungen!$B$7:$B$206,"&gt;"&amp;AH13,Buchungen!$G$7:$G$206,"&lt;&gt;Storniert")=0,0,IF(COUNTIFS(Buchungen!$A$7:$A$206,"&lt;="&amp;AH13,Buchungen!$B$7:$B$206,"&gt;"&amp;AH13,Buchungen!$G$7:$G$206,"&lt;&gt;Storniert")&gt;1,9,IF(COUNTIFS(Buchungen!$A$7:$A$206,"&lt;="&amp;AH13,Buchungen!$B$7:$B$206,"&gt;"&amp;AH13,Buchungen!$G$7:$G$206,"Gebucht")=1,1,IF(COUNTIFS(Buchungen!$A$7:$A$206,"&lt;="&amp;AH13,Buchungen!$B$7:$B$206,"&gt;"&amp;AH13,Buchungen!$G$7:$G$206,"Anfrage")=1,2,IF(COUNTIFS(Buchungen!$A$7:$A$206,"&lt;="&amp;AH13,Buchungen!$B$7:$B$206,"&gt;"&amp;AH13,Buchungen!$G$7:$G$206,"Eigennutzung")=1,3,IF(COUNTIFS(Buchungen!$A$7:$A$206,"&lt;="&amp;AH13,Buchungen!$B$7:$B$206,"&gt;"&amp;AH13,Buchungen!$G$7:$G$206,"Gesperrt")=1,4,9)))))))</f>
        <v>0</v>
      </c>
      <c r="BO13">
        <f>IF(AI13=0,-1,IF(COUNTIFS(Buchungen!$A$7:$A$206,"&lt;="&amp;AI13,Buchungen!$B$7:$B$206,"&gt;"&amp;AI13,Buchungen!$G$7:$G$206,"&lt;&gt;Storniert")=0,0,IF(COUNTIFS(Buchungen!$A$7:$A$206,"&lt;="&amp;AI13,Buchungen!$B$7:$B$206,"&gt;"&amp;AI13,Buchungen!$G$7:$G$206,"&lt;&gt;Storniert")&gt;1,9,IF(COUNTIFS(Buchungen!$A$7:$A$206,"&lt;="&amp;AI13,Buchungen!$B$7:$B$206,"&gt;"&amp;AI13,Buchungen!$G$7:$G$206,"Gebucht")=1,1,IF(COUNTIFS(Buchungen!$A$7:$A$206,"&lt;="&amp;AI13,Buchungen!$B$7:$B$206,"&gt;"&amp;AI13,Buchungen!$G$7:$G$206,"Anfrage")=1,2,IF(COUNTIFS(Buchungen!$A$7:$A$206,"&lt;="&amp;AI13,Buchungen!$B$7:$B$206,"&gt;"&amp;AI13,Buchungen!$G$7:$G$206,"Eigennutzung")=1,3,IF(COUNTIFS(Buchungen!$A$7:$A$206,"&lt;="&amp;AI13,Buchungen!$B$7:$B$206,"&gt;"&amp;AI13,Buchungen!$G$7:$G$206,"Gesperrt")=1,4,9)))))))</f>
        <v>3</v>
      </c>
      <c r="BP13">
        <f>IF(AJ13=0,-1,IF(COUNTIFS(Buchungen!$A$7:$A$206,"&lt;="&amp;AJ13,Buchungen!$B$7:$B$206,"&gt;"&amp;AJ13,Buchungen!$G$7:$G$206,"&lt;&gt;Storniert")=0,0,IF(COUNTIFS(Buchungen!$A$7:$A$206,"&lt;="&amp;AJ13,Buchungen!$B$7:$B$206,"&gt;"&amp;AJ13,Buchungen!$G$7:$G$206,"&lt;&gt;Storniert")&gt;1,9,IF(COUNTIFS(Buchungen!$A$7:$A$206,"&lt;="&amp;AJ13,Buchungen!$B$7:$B$206,"&gt;"&amp;AJ13,Buchungen!$G$7:$G$206,"Gebucht")=1,1,IF(COUNTIFS(Buchungen!$A$7:$A$206,"&lt;="&amp;AJ13,Buchungen!$B$7:$B$206,"&gt;"&amp;AJ13,Buchungen!$G$7:$G$206,"Anfrage")=1,2,IF(COUNTIFS(Buchungen!$A$7:$A$206,"&lt;="&amp;AJ13,Buchungen!$B$7:$B$206,"&gt;"&amp;AJ13,Buchungen!$G$7:$G$206,"Eigennutzung")=1,3,IF(COUNTIFS(Buchungen!$A$7:$A$206,"&lt;="&amp;AJ13,Buchungen!$B$7:$B$206,"&gt;"&amp;AJ13,Buchungen!$G$7:$G$206,"Gesperrt")=1,4,9)))))))</f>
        <v>3</v>
      </c>
      <c r="BQ13">
        <f>IF(AK13=0,-1,IF(COUNTIFS(Buchungen!$A$7:$A$206,"&lt;="&amp;AK13,Buchungen!$B$7:$B$206,"&gt;"&amp;AK13,Buchungen!$G$7:$G$206,"&lt;&gt;Storniert")=0,0,IF(COUNTIFS(Buchungen!$A$7:$A$206,"&lt;="&amp;AK13,Buchungen!$B$7:$B$206,"&gt;"&amp;AK13,Buchungen!$G$7:$G$206,"&lt;&gt;Storniert")&gt;1,9,IF(COUNTIFS(Buchungen!$A$7:$A$206,"&lt;="&amp;AK13,Buchungen!$B$7:$B$206,"&gt;"&amp;AK13,Buchungen!$G$7:$G$206,"Gebucht")=1,1,IF(COUNTIFS(Buchungen!$A$7:$A$206,"&lt;="&amp;AK13,Buchungen!$B$7:$B$206,"&gt;"&amp;AK13,Buchungen!$G$7:$G$206,"Anfrage")=1,2,IF(COUNTIFS(Buchungen!$A$7:$A$206,"&lt;="&amp;AK13,Buchungen!$B$7:$B$206,"&gt;"&amp;AK13,Buchungen!$G$7:$G$206,"Eigennutzung")=1,3,IF(COUNTIFS(Buchungen!$A$7:$A$206,"&lt;="&amp;AK13,Buchungen!$B$7:$B$206,"&gt;"&amp;AK13,Buchungen!$G$7:$G$206,"Gesperrt")=1,4,9)))))))</f>
        <v>3</v>
      </c>
      <c r="BR13">
        <f>IF(AL13=0,-1,IF(COUNTIFS(Buchungen!$A$7:$A$206,"&lt;="&amp;AL13,Buchungen!$B$7:$B$206,"&gt;"&amp;AL13,Buchungen!$G$7:$G$206,"&lt;&gt;Storniert")=0,0,IF(COUNTIFS(Buchungen!$A$7:$A$206,"&lt;="&amp;AL13,Buchungen!$B$7:$B$206,"&gt;"&amp;AL13,Buchungen!$G$7:$G$206,"&lt;&gt;Storniert")&gt;1,9,IF(COUNTIFS(Buchungen!$A$7:$A$206,"&lt;="&amp;AL13,Buchungen!$B$7:$B$206,"&gt;"&amp;AL13,Buchungen!$G$7:$G$206,"Gebucht")=1,1,IF(COUNTIFS(Buchungen!$A$7:$A$206,"&lt;="&amp;AL13,Buchungen!$B$7:$B$206,"&gt;"&amp;AL13,Buchungen!$G$7:$G$206,"Anfrage")=1,2,IF(COUNTIFS(Buchungen!$A$7:$A$206,"&lt;="&amp;AL13,Buchungen!$B$7:$B$206,"&gt;"&amp;AL13,Buchungen!$G$7:$G$206,"Eigennutzung")=1,3,IF(COUNTIFS(Buchungen!$A$7:$A$206,"&lt;="&amp;AL13,Buchungen!$B$7:$B$206,"&gt;"&amp;AL13,Buchungen!$G$7:$G$206,"Gesperrt")=1,4,9)))))))</f>
        <v>0</v>
      </c>
      <c r="BS13">
        <f>IF(AM13=0,-1,IF(COUNTIFS(Buchungen!$A$7:$A$206,"&lt;="&amp;AM13,Buchungen!$B$7:$B$206,"&gt;"&amp;AM13,Buchungen!$G$7:$G$206,"&lt;&gt;Storniert")=0,0,IF(COUNTIFS(Buchungen!$A$7:$A$206,"&lt;="&amp;AM13,Buchungen!$B$7:$B$206,"&gt;"&amp;AM13,Buchungen!$G$7:$G$206,"&lt;&gt;Storniert")&gt;1,9,IF(COUNTIFS(Buchungen!$A$7:$A$206,"&lt;="&amp;AM13,Buchungen!$B$7:$B$206,"&gt;"&amp;AM13,Buchungen!$G$7:$G$206,"Gebucht")=1,1,IF(COUNTIFS(Buchungen!$A$7:$A$206,"&lt;="&amp;AM13,Buchungen!$B$7:$B$206,"&gt;"&amp;AM13,Buchungen!$G$7:$G$206,"Anfrage")=1,2,IF(COUNTIFS(Buchungen!$A$7:$A$206,"&lt;="&amp;AM13,Buchungen!$B$7:$B$206,"&gt;"&amp;AM13,Buchungen!$G$7:$G$206,"Eigennutzung")=1,3,IF(COUNTIFS(Buchungen!$A$7:$A$206,"&lt;="&amp;AM13,Buchungen!$B$7:$B$206,"&gt;"&amp;AM13,Buchungen!$G$7:$G$206,"Gesperrt")=1,4,9)))))))</f>
        <v>0</v>
      </c>
      <c r="BT13">
        <f>IF(AN13=0,-1,IF(COUNTIFS(Buchungen!$A$7:$A$206,"&lt;="&amp;AN13,Buchungen!$B$7:$B$206,"&gt;"&amp;AN13,Buchungen!$G$7:$G$206,"&lt;&gt;Storniert")=0,0,IF(COUNTIFS(Buchungen!$A$7:$A$206,"&lt;="&amp;AN13,Buchungen!$B$7:$B$206,"&gt;"&amp;AN13,Buchungen!$G$7:$G$206,"&lt;&gt;Storniert")&gt;1,9,IF(COUNTIFS(Buchungen!$A$7:$A$206,"&lt;="&amp;AN13,Buchungen!$B$7:$B$206,"&gt;"&amp;AN13,Buchungen!$G$7:$G$206,"Gebucht")=1,1,IF(COUNTIFS(Buchungen!$A$7:$A$206,"&lt;="&amp;AN13,Buchungen!$B$7:$B$206,"&gt;"&amp;AN13,Buchungen!$G$7:$G$206,"Anfrage")=1,2,IF(COUNTIFS(Buchungen!$A$7:$A$206,"&lt;="&amp;AN13,Buchungen!$B$7:$B$206,"&gt;"&amp;AN13,Buchungen!$G$7:$G$206,"Eigennutzung")=1,3,IF(COUNTIFS(Buchungen!$A$7:$A$206,"&lt;="&amp;AN13,Buchungen!$B$7:$B$206,"&gt;"&amp;AN13,Buchungen!$G$7:$G$206,"Gesperrt")=1,4,9)))))))</f>
        <v>0</v>
      </c>
      <c r="BU13">
        <f>IF(AO13=0,-1,IF(COUNTIFS(Buchungen!$A$7:$A$206,"&lt;="&amp;AO13,Buchungen!$B$7:$B$206,"&gt;"&amp;AO13,Buchungen!$G$7:$G$206,"&lt;&gt;Storniert")=0,0,IF(COUNTIFS(Buchungen!$A$7:$A$206,"&lt;="&amp;AO13,Buchungen!$B$7:$B$206,"&gt;"&amp;AO13,Buchungen!$G$7:$G$206,"&lt;&gt;Storniert")&gt;1,9,IF(COUNTIFS(Buchungen!$A$7:$A$206,"&lt;="&amp;AO13,Buchungen!$B$7:$B$206,"&gt;"&amp;AO13,Buchungen!$G$7:$G$206,"Gebucht")=1,1,IF(COUNTIFS(Buchungen!$A$7:$A$206,"&lt;="&amp;AO13,Buchungen!$B$7:$B$206,"&gt;"&amp;AO13,Buchungen!$G$7:$G$206,"Anfrage")=1,2,IF(COUNTIFS(Buchungen!$A$7:$A$206,"&lt;="&amp;AO13,Buchungen!$B$7:$B$206,"&gt;"&amp;AO13,Buchungen!$G$7:$G$206,"Eigennutzung")=1,3,IF(COUNTIFS(Buchungen!$A$7:$A$206,"&lt;="&amp;AO13,Buchungen!$B$7:$B$206,"&gt;"&amp;AO13,Buchungen!$G$7:$G$206,"Gesperrt")=1,4,9)))))))</f>
        <v>0</v>
      </c>
      <c r="BV13">
        <f>IF(AP13=0,-1,IF(COUNTIFS(Buchungen!$A$7:$A$206,"&lt;="&amp;AP13,Buchungen!$B$7:$B$206,"&gt;"&amp;AP13,Buchungen!$G$7:$G$206,"&lt;&gt;Storniert")=0,0,IF(COUNTIFS(Buchungen!$A$7:$A$206,"&lt;="&amp;AP13,Buchungen!$B$7:$B$206,"&gt;"&amp;AP13,Buchungen!$G$7:$G$206,"&lt;&gt;Storniert")&gt;1,9,IF(COUNTIFS(Buchungen!$A$7:$A$206,"&lt;="&amp;AP13,Buchungen!$B$7:$B$206,"&gt;"&amp;AP13,Buchungen!$G$7:$G$206,"Gebucht")=1,1,IF(COUNTIFS(Buchungen!$A$7:$A$206,"&lt;="&amp;AP13,Buchungen!$B$7:$B$206,"&gt;"&amp;AP13,Buchungen!$G$7:$G$206,"Anfrage")=1,2,IF(COUNTIFS(Buchungen!$A$7:$A$206,"&lt;="&amp;AP13,Buchungen!$B$7:$B$206,"&gt;"&amp;AP13,Buchungen!$G$7:$G$206,"Eigennutzung")=1,3,IF(COUNTIFS(Buchungen!$A$7:$A$206,"&lt;="&amp;AP13,Buchungen!$B$7:$B$206,"&gt;"&amp;AP13,Buchungen!$G$7:$G$206,"Gesperrt")=1,4,9)))))))</f>
        <v>0</v>
      </c>
      <c r="BW13">
        <f>IF(AQ13=0,-1,IF(COUNTIFS(Buchungen!$A$7:$A$206,"&lt;="&amp;AQ13,Buchungen!$B$7:$B$206,"&gt;"&amp;AQ13,Buchungen!$G$7:$G$206,"&lt;&gt;Storniert")=0,0,IF(COUNTIFS(Buchungen!$A$7:$A$206,"&lt;="&amp;AQ13,Buchungen!$B$7:$B$206,"&gt;"&amp;AQ13,Buchungen!$G$7:$G$206,"&lt;&gt;Storniert")&gt;1,9,IF(COUNTIFS(Buchungen!$A$7:$A$206,"&lt;="&amp;AQ13,Buchungen!$B$7:$B$206,"&gt;"&amp;AQ13,Buchungen!$G$7:$G$206,"Gebucht")=1,1,IF(COUNTIFS(Buchungen!$A$7:$A$206,"&lt;="&amp;AQ13,Buchungen!$B$7:$B$206,"&gt;"&amp;AQ13,Buchungen!$G$7:$G$206,"Anfrage")=1,2,IF(COUNTIFS(Buchungen!$A$7:$A$206,"&lt;="&amp;AQ13,Buchungen!$B$7:$B$206,"&gt;"&amp;AQ13,Buchungen!$G$7:$G$206,"Eigennutzung")=1,3,IF(COUNTIFS(Buchungen!$A$7:$A$206,"&lt;="&amp;AQ13,Buchungen!$B$7:$B$206,"&gt;"&amp;AQ13,Buchungen!$G$7:$G$206,"Gesperrt")=1,4,9)))))))</f>
        <v>0</v>
      </c>
      <c r="BX13">
        <f>IF(AR13=0,-1,IF(COUNTIFS(Buchungen!$A$7:$A$206,"&lt;="&amp;AR13,Buchungen!$B$7:$B$206,"&gt;"&amp;AR13,Buchungen!$G$7:$G$206,"&lt;&gt;Storniert")=0,0,IF(COUNTIFS(Buchungen!$A$7:$A$206,"&lt;="&amp;AR13,Buchungen!$B$7:$B$206,"&gt;"&amp;AR13,Buchungen!$G$7:$G$206,"&lt;&gt;Storniert")&gt;1,9,IF(COUNTIFS(Buchungen!$A$7:$A$206,"&lt;="&amp;AR13,Buchungen!$B$7:$B$206,"&gt;"&amp;AR13,Buchungen!$G$7:$G$206,"Gebucht")=1,1,IF(COUNTIFS(Buchungen!$A$7:$A$206,"&lt;="&amp;AR13,Buchungen!$B$7:$B$206,"&gt;"&amp;AR13,Buchungen!$G$7:$G$206,"Anfrage")=1,2,IF(COUNTIFS(Buchungen!$A$7:$A$206,"&lt;="&amp;AR13,Buchungen!$B$7:$B$206,"&gt;"&amp;AR13,Buchungen!$G$7:$G$206,"Eigennutzung")=1,3,IF(COUNTIFS(Buchungen!$A$7:$A$206,"&lt;="&amp;AR13,Buchungen!$B$7:$B$206,"&gt;"&amp;AR13,Buchungen!$G$7:$G$206,"Gesperrt")=1,4,9)))))))</f>
        <v>0</v>
      </c>
      <c r="BY13">
        <f>IF(AS13=0,-1,IF(COUNTIFS(Buchungen!$A$7:$A$206,"&lt;="&amp;AS13,Buchungen!$B$7:$B$206,"&gt;"&amp;AS13,Buchungen!$G$7:$G$206,"&lt;&gt;Storniert")=0,0,IF(COUNTIFS(Buchungen!$A$7:$A$206,"&lt;="&amp;AS13,Buchungen!$B$7:$B$206,"&gt;"&amp;AS13,Buchungen!$G$7:$G$206,"&lt;&gt;Storniert")&gt;1,9,IF(COUNTIFS(Buchungen!$A$7:$A$206,"&lt;="&amp;AS13,Buchungen!$B$7:$B$206,"&gt;"&amp;AS13,Buchungen!$G$7:$G$206,"Gebucht")=1,1,IF(COUNTIFS(Buchungen!$A$7:$A$206,"&lt;="&amp;AS13,Buchungen!$B$7:$B$206,"&gt;"&amp;AS13,Buchungen!$G$7:$G$206,"Anfrage")=1,2,IF(COUNTIFS(Buchungen!$A$7:$A$206,"&lt;="&amp;AS13,Buchungen!$B$7:$B$206,"&gt;"&amp;AS13,Buchungen!$G$7:$G$206,"Eigennutzung")=1,3,IF(COUNTIFS(Buchungen!$A$7:$A$206,"&lt;="&amp;AS13,Buchungen!$B$7:$B$206,"&gt;"&amp;AS13,Buchungen!$G$7:$G$206,"Gesperrt")=1,4,9)))))))</f>
        <v>0</v>
      </c>
      <c r="BZ13">
        <f>IF(AT13=0,-1,IF(COUNTIFS(Buchungen!$A$7:$A$206,"&lt;="&amp;AT13,Buchungen!$B$7:$B$206,"&gt;"&amp;AT13,Buchungen!$G$7:$G$206,"&lt;&gt;Storniert")=0,0,IF(COUNTIFS(Buchungen!$A$7:$A$206,"&lt;="&amp;AT13,Buchungen!$B$7:$B$206,"&gt;"&amp;AT13,Buchungen!$G$7:$G$206,"&lt;&gt;Storniert")&gt;1,9,IF(COUNTIFS(Buchungen!$A$7:$A$206,"&lt;="&amp;AT13,Buchungen!$B$7:$B$206,"&gt;"&amp;AT13,Buchungen!$G$7:$G$206,"Gebucht")=1,1,IF(COUNTIFS(Buchungen!$A$7:$A$206,"&lt;="&amp;AT13,Buchungen!$B$7:$B$206,"&gt;"&amp;AT13,Buchungen!$G$7:$G$206,"Anfrage")=1,2,IF(COUNTIFS(Buchungen!$A$7:$A$206,"&lt;="&amp;AT13,Buchungen!$B$7:$B$206,"&gt;"&amp;AT13,Buchungen!$G$7:$G$206,"Eigennutzung")=1,3,IF(COUNTIFS(Buchungen!$A$7:$A$206,"&lt;="&amp;AT13,Buchungen!$B$7:$B$206,"&gt;"&amp;AT13,Buchungen!$G$7:$G$206,"Gesperrt")=1,4,9)))))))</f>
        <v>0</v>
      </c>
      <c r="CA13">
        <f>IF(AU13=0,-1,IF(COUNTIFS(Buchungen!$A$7:$A$206,"&lt;="&amp;AU13,Buchungen!$B$7:$B$206,"&gt;"&amp;AU13,Buchungen!$G$7:$G$206,"&lt;&gt;Storniert")=0,0,IF(COUNTIFS(Buchungen!$A$7:$A$206,"&lt;="&amp;AU13,Buchungen!$B$7:$B$206,"&gt;"&amp;AU13,Buchungen!$G$7:$G$206,"&lt;&gt;Storniert")&gt;1,9,IF(COUNTIFS(Buchungen!$A$7:$A$206,"&lt;="&amp;AU13,Buchungen!$B$7:$B$206,"&gt;"&amp;AU13,Buchungen!$G$7:$G$206,"Gebucht")=1,1,IF(COUNTIFS(Buchungen!$A$7:$A$206,"&lt;="&amp;AU13,Buchungen!$B$7:$B$206,"&gt;"&amp;AU13,Buchungen!$G$7:$G$206,"Anfrage")=1,2,IF(COUNTIFS(Buchungen!$A$7:$A$206,"&lt;="&amp;AU13,Buchungen!$B$7:$B$206,"&gt;"&amp;AU13,Buchungen!$G$7:$G$206,"Eigennutzung")=1,3,IF(COUNTIFS(Buchungen!$A$7:$A$206,"&lt;="&amp;AU13,Buchungen!$B$7:$B$206,"&gt;"&amp;AU13,Buchungen!$G$7:$G$206,"Gesperrt")=1,4,9)))))))</f>
        <v>2</v>
      </c>
      <c r="CB13">
        <f>IF(AV13=0,-1,IF(COUNTIFS(Buchungen!$A$7:$A$206,"&lt;="&amp;AV13,Buchungen!$B$7:$B$206,"&gt;"&amp;AV13,Buchungen!$G$7:$G$206,"&lt;&gt;Storniert")=0,0,IF(COUNTIFS(Buchungen!$A$7:$A$206,"&lt;="&amp;AV13,Buchungen!$B$7:$B$206,"&gt;"&amp;AV13,Buchungen!$G$7:$G$206,"&lt;&gt;Storniert")&gt;1,9,IF(COUNTIFS(Buchungen!$A$7:$A$206,"&lt;="&amp;AV13,Buchungen!$B$7:$B$206,"&gt;"&amp;AV13,Buchungen!$G$7:$G$206,"Gebucht")=1,1,IF(COUNTIFS(Buchungen!$A$7:$A$206,"&lt;="&amp;AV13,Buchungen!$B$7:$B$206,"&gt;"&amp;AV13,Buchungen!$G$7:$G$206,"Anfrage")=1,2,IF(COUNTIFS(Buchungen!$A$7:$A$206,"&lt;="&amp;AV13,Buchungen!$B$7:$B$206,"&gt;"&amp;AV13,Buchungen!$G$7:$G$206,"Eigennutzung")=1,3,IF(COUNTIFS(Buchungen!$A$7:$A$206,"&lt;="&amp;AV13,Buchungen!$B$7:$B$206,"&gt;"&amp;AV13,Buchungen!$G$7:$G$206,"Gesperrt")=1,4,9)))))))</f>
        <v>2</v>
      </c>
      <c r="CC13">
        <f>IF(AW13=0,-1,IF(COUNTIFS(Buchungen!$A$7:$A$206,"&lt;="&amp;AW13,Buchungen!$B$7:$B$206,"&gt;"&amp;AW13,Buchungen!$G$7:$G$206,"&lt;&gt;Storniert")=0,0,IF(COUNTIFS(Buchungen!$A$7:$A$206,"&lt;="&amp;AW13,Buchungen!$B$7:$B$206,"&gt;"&amp;AW13,Buchungen!$G$7:$G$206,"&lt;&gt;Storniert")&gt;1,9,IF(COUNTIFS(Buchungen!$A$7:$A$206,"&lt;="&amp;AW13,Buchungen!$B$7:$B$206,"&gt;"&amp;AW13,Buchungen!$G$7:$G$206,"Gebucht")=1,1,IF(COUNTIFS(Buchungen!$A$7:$A$206,"&lt;="&amp;AW13,Buchungen!$B$7:$B$206,"&gt;"&amp;AW13,Buchungen!$G$7:$G$206,"Anfrage")=1,2,IF(COUNTIFS(Buchungen!$A$7:$A$206,"&lt;="&amp;AW13,Buchungen!$B$7:$B$206,"&gt;"&amp;AW13,Buchungen!$G$7:$G$206,"Eigennutzung")=1,3,IF(COUNTIFS(Buchungen!$A$7:$A$206,"&lt;="&amp;AW13,Buchungen!$B$7:$B$206,"&gt;"&amp;AW13,Buchungen!$G$7:$G$206,"Gesperrt")=1,4,9)))))))</f>
        <v>2</v>
      </c>
      <c r="CD13">
        <f>IF(AX13=0,-1,IF(COUNTIFS(Buchungen!$A$7:$A$206,"&lt;="&amp;AX13,Buchungen!$B$7:$B$206,"&gt;"&amp;AX13,Buchungen!$G$7:$G$206,"&lt;&gt;Storniert")=0,0,IF(COUNTIFS(Buchungen!$A$7:$A$206,"&lt;="&amp;AX13,Buchungen!$B$7:$B$206,"&gt;"&amp;AX13,Buchungen!$G$7:$G$206,"&lt;&gt;Storniert")&gt;1,9,IF(COUNTIFS(Buchungen!$A$7:$A$206,"&lt;="&amp;AX13,Buchungen!$B$7:$B$206,"&gt;"&amp;AX13,Buchungen!$G$7:$G$206,"Gebucht")=1,1,IF(COUNTIFS(Buchungen!$A$7:$A$206,"&lt;="&amp;AX13,Buchungen!$B$7:$B$206,"&gt;"&amp;AX13,Buchungen!$G$7:$G$206,"Anfrage")=1,2,IF(COUNTIFS(Buchungen!$A$7:$A$206,"&lt;="&amp;AX13,Buchungen!$B$7:$B$206,"&gt;"&amp;AX13,Buchungen!$G$7:$G$206,"Eigennutzung")=1,3,IF(COUNTIFS(Buchungen!$A$7:$A$206,"&lt;="&amp;AX13,Buchungen!$B$7:$B$206,"&gt;"&amp;AX13,Buchungen!$G$7:$G$206,"Gesperrt")=1,4,9)))))))</f>
        <v>2</v>
      </c>
      <c r="CE13">
        <f>IF(AY13=0,-1,IF(COUNTIFS(Buchungen!$A$7:$A$206,"&lt;="&amp;AY13,Buchungen!$B$7:$B$206,"&gt;"&amp;AY13,Buchungen!$G$7:$G$206,"&lt;&gt;Storniert")=0,0,IF(COUNTIFS(Buchungen!$A$7:$A$206,"&lt;="&amp;AY13,Buchungen!$B$7:$B$206,"&gt;"&amp;AY13,Buchungen!$G$7:$G$206,"&lt;&gt;Storniert")&gt;1,9,IF(COUNTIFS(Buchungen!$A$7:$A$206,"&lt;="&amp;AY13,Buchungen!$B$7:$B$206,"&gt;"&amp;AY13,Buchungen!$G$7:$G$206,"Gebucht")=1,1,IF(COUNTIFS(Buchungen!$A$7:$A$206,"&lt;="&amp;AY13,Buchungen!$B$7:$B$206,"&gt;"&amp;AY13,Buchungen!$G$7:$G$206,"Anfrage")=1,2,IF(COUNTIFS(Buchungen!$A$7:$A$206,"&lt;="&amp;AY13,Buchungen!$B$7:$B$206,"&gt;"&amp;AY13,Buchungen!$G$7:$G$206,"Eigennutzung")=1,3,IF(COUNTIFS(Buchungen!$A$7:$A$206,"&lt;="&amp;AY13,Buchungen!$B$7:$B$206,"&gt;"&amp;AY13,Buchungen!$G$7:$G$206,"Gesperrt")=1,4,9)))))))</f>
        <v>2</v>
      </c>
      <c r="CF13">
        <f>IF(AZ13=0,-1,IF(COUNTIFS(Buchungen!$A$7:$A$206,"&lt;="&amp;AZ13,Buchungen!$B$7:$B$206,"&gt;"&amp;AZ13,Buchungen!$G$7:$G$206,"&lt;&gt;Storniert")=0,0,IF(COUNTIFS(Buchungen!$A$7:$A$206,"&lt;="&amp;AZ13,Buchungen!$B$7:$B$206,"&gt;"&amp;AZ13,Buchungen!$G$7:$G$206,"&lt;&gt;Storniert")&gt;1,9,IF(COUNTIFS(Buchungen!$A$7:$A$206,"&lt;="&amp;AZ13,Buchungen!$B$7:$B$206,"&gt;"&amp;AZ13,Buchungen!$G$7:$G$206,"Gebucht")=1,1,IF(COUNTIFS(Buchungen!$A$7:$A$206,"&lt;="&amp;AZ13,Buchungen!$B$7:$B$206,"&gt;"&amp;AZ13,Buchungen!$G$7:$G$206,"Anfrage")=1,2,IF(COUNTIFS(Buchungen!$A$7:$A$206,"&lt;="&amp;AZ13,Buchungen!$B$7:$B$206,"&gt;"&amp;AZ13,Buchungen!$G$7:$G$206,"Eigennutzung")=1,3,IF(COUNTIFS(Buchungen!$A$7:$A$206,"&lt;="&amp;AZ13,Buchungen!$B$7:$B$206,"&gt;"&amp;AZ13,Buchungen!$G$7:$G$206,"Gesperrt")=1,4,9)))))))</f>
        <v>2</v>
      </c>
      <c r="CG13">
        <f>IF(BA13=0,-1,IF(COUNTIFS(Buchungen!$A$7:$A$206,"&lt;="&amp;BA13,Buchungen!$B$7:$B$206,"&gt;"&amp;BA13,Buchungen!$G$7:$G$206,"&lt;&gt;Storniert")=0,0,IF(COUNTIFS(Buchungen!$A$7:$A$206,"&lt;="&amp;BA13,Buchungen!$B$7:$B$206,"&gt;"&amp;BA13,Buchungen!$G$7:$G$206,"&lt;&gt;Storniert")&gt;1,9,IF(COUNTIFS(Buchungen!$A$7:$A$206,"&lt;="&amp;BA13,Buchungen!$B$7:$B$206,"&gt;"&amp;BA13,Buchungen!$G$7:$G$206,"Gebucht")=1,1,IF(COUNTIFS(Buchungen!$A$7:$A$206,"&lt;="&amp;BA13,Buchungen!$B$7:$B$206,"&gt;"&amp;BA13,Buchungen!$G$7:$G$206,"Anfrage")=1,2,IF(COUNTIFS(Buchungen!$A$7:$A$206,"&lt;="&amp;BA13,Buchungen!$B$7:$B$206,"&gt;"&amp;BA13,Buchungen!$G$7:$G$206,"Eigennutzung")=1,3,IF(COUNTIFS(Buchungen!$A$7:$A$206,"&lt;="&amp;BA13,Buchungen!$B$7:$B$206,"&gt;"&amp;BA13,Buchungen!$G$7:$G$206,"Gesperrt")=1,4,9)))))))</f>
        <v>2</v>
      </c>
      <c r="CH13">
        <f>IF(BB13=0,-1,IF(COUNTIFS(Buchungen!$A$7:$A$206,"&lt;="&amp;BB13,Buchungen!$B$7:$B$206,"&gt;"&amp;BB13,Buchungen!$G$7:$G$206,"&lt;&gt;Storniert")=0,0,IF(COUNTIFS(Buchungen!$A$7:$A$206,"&lt;="&amp;BB13,Buchungen!$B$7:$B$206,"&gt;"&amp;BB13,Buchungen!$G$7:$G$206,"&lt;&gt;Storniert")&gt;1,9,IF(COUNTIFS(Buchungen!$A$7:$A$206,"&lt;="&amp;BB13,Buchungen!$B$7:$B$206,"&gt;"&amp;BB13,Buchungen!$G$7:$G$206,"Gebucht")=1,1,IF(COUNTIFS(Buchungen!$A$7:$A$206,"&lt;="&amp;BB13,Buchungen!$B$7:$B$206,"&gt;"&amp;BB13,Buchungen!$G$7:$G$206,"Anfrage")=1,2,IF(COUNTIFS(Buchungen!$A$7:$A$206,"&lt;="&amp;BB13,Buchungen!$B$7:$B$206,"&gt;"&amp;BB13,Buchungen!$G$7:$G$206,"Eigennutzung")=1,3,IF(COUNTIFS(Buchungen!$A$7:$A$206,"&lt;="&amp;BB13,Buchungen!$B$7:$B$206,"&gt;"&amp;BB13,Buchungen!$G$7:$G$206,"Gesperrt")=1,4,9)))))))</f>
        <v>0</v>
      </c>
      <c r="CI13">
        <f>IF(BC13=0,-1,IF(COUNTIFS(Buchungen!$A$7:$A$206,"&lt;="&amp;BC13,Buchungen!$B$7:$B$206,"&gt;"&amp;BC13,Buchungen!$G$7:$G$206,"&lt;&gt;Storniert")=0,0,IF(COUNTIFS(Buchungen!$A$7:$A$206,"&lt;="&amp;BC13,Buchungen!$B$7:$B$206,"&gt;"&amp;BC13,Buchungen!$G$7:$G$206,"&lt;&gt;Storniert")&gt;1,9,IF(COUNTIFS(Buchungen!$A$7:$A$206,"&lt;="&amp;BC13,Buchungen!$B$7:$B$206,"&gt;"&amp;BC13,Buchungen!$G$7:$G$206,"Gebucht")=1,1,IF(COUNTIFS(Buchungen!$A$7:$A$206,"&lt;="&amp;BC13,Buchungen!$B$7:$B$206,"&gt;"&amp;BC13,Buchungen!$G$7:$G$206,"Anfrage")=1,2,IF(COUNTIFS(Buchungen!$A$7:$A$206,"&lt;="&amp;BC13,Buchungen!$B$7:$B$206,"&gt;"&amp;BC13,Buchungen!$G$7:$G$206,"Eigennutzung")=1,3,IF(COUNTIFS(Buchungen!$A$7:$A$206,"&lt;="&amp;BC13,Buchungen!$B$7:$B$206,"&gt;"&amp;BC13,Buchungen!$G$7:$G$206,"Gesperrt")=1,4,9)))))))</f>
        <v>0</v>
      </c>
      <c r="CJ13">
        <f>IF(BD13=0,-1,IF(COUNTIFS(Buchungen!$A$7:$A$206,"&lt;="&amp;BD13,Buchungen!$B$7:$B$206,"&gt;"&amp;BD13,Buchungen!$G$7:$G$206,"&lt;&gt;Storniert")=0,0,IF(COUNTIFS(Buchungen!$A$7:$A$206,"&lt;="&amp;BD13,Buchungen!$B$7:$B$206,"&gt;"&amp;BD13,Buchungen!$G$7:$G$206,"&lt;&gt;Storniert")&gt;1,9,IF(COUNTIFS(Buchungen!$A$7:$A$206,"&lt;="&amp;BD13,Buchungen!$B$7:$B$206,"&gt;"&amp;BD13,Buchungen!$G$7:$G$206,"Gebucht")=1,1,IF(COUNTIFS(Buchungen!$A$7:$A$206,"&lt;="&amp;BD13,Buchungen!$B$7:$B$206,"&gt;"&amp;BD13,Buchungen!$G$7:$G$206,"Anfrage")=1,2,IF(COUNTIFS(Buchungen!$A$7:$A$206,"&lt;="&amp;BD13,Buchungen!$B$7:$B$206,"&gt;"&amp;BD13,Buchungen!$G$7:$G$206,"Eigennutzung")=1,3,IF(COUNTIFS(Buchungen!$A$7:$A$206,"&lt;="&amp;BD13,Buchungen!$B$7:$B$206,"&gt;"&amp;BD13,Buchungen!$G$7:$G$206,"Gesperrt")=1,4,9)))))))</f>
        <v>0</v>
      </c>
      <c r="CK13">
        <f>IF(BE13=0,-1,IF(COUNTIFS(Buchungen!$A$7:$A$206,"&lt;="&amp;BE13,Buchungen!$B$7:$B$206,"&gt;"&amp;BE13,Buchungen!$G$7:$G$206,"&lt;&gt;Storniert")=0,0,IF(COUNTIFS(Buchungen!$A$7:$A$206,"&lt;="&amp;BE13,Buchungen!$B$7:$B$206,"&gt;"&amp;BE13,Buchungen!$G$7:$G$206,"&lt;&gt;Storniert")&gt;1,9,IF(COUNTIFS(Buchungen!$A$7:$A$206,"&lt;="&amp;BE13,Buchungen!$B$7:$B$206,"&gt;"&amp;BE13,Buchungen!$G$7:$G$206,"Gebucht")=1,1,IF(COUNTIFS(Buchungen!$A$7:$A$206,"&lt;="&amp;BE13,Buchungen!$B$7:$B$206,"&gt;"&amp;BE13,Buchungen!$G$7:$G$206,"Anfrage")=1,2,IF(COUNTIFS(Buchungen!$A$7:$A$206,"&lt;="&amp;BE13,Buchungen!$B$7:$B$206,"&gt;"&amp;BE13,Buchungen!$G$7:$G$206,"Eigennutzung")=1,3,IF(COUNTIFS(Buchungen!$A$7:$A$206,"&lt;="&amp;BE13,Buchungen!$B$7:$B$206,"&gt;"&amp;BE13,Buchungen!$G$7:$G$206,"Gesperrt")=1,4,9)))))))</f>
        <v>0</v>
      </c>
      <c r="CL13">
        <f>IF(BF13=0,-1,IF(COUNTIFS(Buchungen!$A$7:$A$206,"&lt;="&amp;BF13,Buchungen!$B$7:$B$206,"&gt;"&amp;BF13,Buchungen!$G$7:$G$206,"&lt;&gt;Storniert")=0,0,IF(COUNTIFS(Buchungen!$A$7:$A$206,"&lt;="&amp;BF13,Buchungen!$B$7:$B$206,"&gt;"&amp;BF13,Buchungen!$G$7:$G$206,"&lt;&gt;Storniert")&gt;1,9,IF(COUNTIFS(Buchungen!$A$7:$A$206,"&lt;="&amp;BF13,Buchungen!$B$7:$B$206,"&gt;"&amp;BF13,Buchungen!$G$7:$G$206,"Gebucht")=1,1,IF(COUNTIFS(Buchungen!$A$7:$A$206,"&lt;="&amp;BF13,Buchungen!$B$7:$B$206,"&gt;"&amp;BF13,Buchungen!$G$7:$G$206,"Anfrage")=1,2,IF(COUNTIFS(Buchungen!$A$7:$A$206,"&lt;="&amp;BF13,Buchungen!$B$7:$B$206,"&gt;"&amp;BF13,Buchungen!$G$7:$G$206,"Eigennutzung")=1,3,IF(COUNTIFS(Buchungen!$A$7:$A$206,"&lt;="&amp;BF13,Buchungen!$B$7:$B$206,"&gt;"&amp;BF13,Buchungen!$G$7:$G$206,"Gesperrt")=1,4,9)))))))</f>
        <v>0</v>
      </c>
      <c r="CM13">
        <f>IF(BG13=0,-1,IF(COUNTIFS(Buchungen!$A$7:$A$206,"&lt;="&amp;BG13,Buchungen!$B$7:$B$206,"&gt;"&amp;BG13,Buchungen!$G$7:$G$206,"&lt;&gt;Storniert")=0,0,IF(COUNTIFS(Buchungen!$A$7:$A$206,"&lt;="&amp;BG13,Buchungen!$B$7:$B$206,"&gt;"&amp;BG13,Buchungen!$G$7:$G$206,"&lt;&gt;Storniert")&gt;1,9,IF(COUNTIFS(Buchungen!$A$7:$A$206,"&lt;="&amp;BG13,Buchungen!$B$7:$B$206,"&gt;"&amp;BG13,Buchungen!$G$7:$G$206,"Gebucht")=1,1,IF(COUNTIFS(Buchungen!$A$7:$A$206,"&lt;="&amp;BG13,Buchungen!$B$7:$B$206,"&gt;"&amp;BG13,Buchungen!$G$7:$G$206,"Anfrage")=1,2,IF(COUNTIFS(Buchungen!$A$7:$A$206,"&lt;="&amp;BG13,Buchungen!$B$7:$B$206,"&gt;"&amp;BG13,Buchungen!$G$7:$G$206,"Eigennutzung")=1,3,IF(COUNTIFS(Buchungen!$A$7:$A$206,"&lt;="&amp;BG13,Buchungen!$B$7:$B$206,"&gt;"&amp;BG13,Buchungen!$G$7:$G$206,"Gesperrt")=1,4,9)))))))</f>
        <v>0</v>
      </c>
      <c r="CN13">
        <f>IF(BH13=0,-1,IF(COUNTIFS(Buchungen!$A$7:$A$206,"&lt;="&amp;BH13,Buchungen!$B$7:$B$206,"&gt;"&amp;BH13,Buchungen!$G$7:$G$206,"&lt;&gt;Storniert")=0,0,IF(COUNTIFS(Buchungen!$A$7:$A$206,"&lt;="&amp;BH13,Buchungen!$B$7:$B$206,"&gt;"&amp;BH13,Buchungen!$G$7:$G$206,"&lt;&gt;Storniert")&gt;1,9,IF(COUNTIFS(Buchungen!$A$7:$A$206,"&lt;="&amp;BH13,Buchungen!$B$7:$B$206,"&gt;"&amp;BH13,Buchungen!$G$7:$G$206,"Gebucht")=1,1,IF(COUNTIFS(Buchungen!$A$7:$A$206,"&lt;="&amp;BH13,Buchungen!$B$7:$B$206,"&gt;"&amp;BH13,Buchungen!$G$7:$G$206,"Anfrage")=1,2,IF(COUNTIFS(Buchungen!$A$7:$A$206,"&lt;="&amp;BH13,Buchungen!$B$7:$B$206,"&gt;"&amp;BH13,Buchungen!$G$7:$G$206,"Eigennutzung")=1,3,IF(COUNTIFS(Buchungen!$A$7:$A$206,"&lt;="&amp;BH13,Buchungen!$B$7:$B$206,"&gt;"&amp;BH13,Buchungen!$G$7:$G$206,"Gesperrt")=1,4,9)))))))</f>
        <v>0</v>
      </c>
      <c r="CO13">
        <f>IF(BI13=0,-1,IF(COUNTIFS(Buchungen!$A$7:$A$206,"&lt;="&amp;BI13,Buchungen!$B$7:$B$206,"&gt;"&amp;BI13,Buchungen!$G$7:$G$206,"&lt;&gt;Storniert")=0,0,IF(COUNTIFS(Buchungen!$A$7:$A$206,"&lt;="&amp;BI13,Buchungen!$B$7:$B$206,"&gt;"&amp;BI13,Buchungen!$G$7:$G$206,"&lt;&gt;Storniert")&gt;1,9,IF(COUNTIFS(Buchungen!$A$7:$A$206,"&lt;="&amp;BI13,Buchungen!$B$7:$B$206,"&gt;"&amp;BI13,Buchungen!$G$7:$G$206,"Gebucht")=1,1,IF(COUNTIFS(Buchungen!$A$7:$A$206,"&lt;="&amp;BI13,Buchungen!$B$7:$B$206,"&gt;"&amp;BI13,Buchungen!$G$7:$G$206,"Anfrage")=1,2,IF(COUNTIFS(Buchungen!$A$7:$A$206,"&lt;="&amp;BI13,Buchungen!$B$7:$B$206,"&gt;"&amp;BI13,Buchungen!$G$7:$G$206,"Eigennutzung")=1,3,IF(COUNTIFS(Buchungen!$A$7:$A$206,"&lt;="&amp;BI13,Buchungen!$B$7:$B$206,"&gt;"&amp;BI13,Buchungen!$G$7:$G$206,"Gesperrt")=1,4,9)))))))</f>
        <v>0</v>
      </c>
      <c r="CP13">
        <f>IF(BJ13=0,-1,IF(COUNTIFS(Buchungen!$A$7:$A$206,"&lt;="&amp;BJ13,Buchungen!$B$7:$B$206,"&gt;"&amp;BJ13,Buchungen!$G$7:$G$206,"&lt;&gt;Storniert")=0,0,IF(COUNTIFS(Buchungen!$A$7:$A$206,"&lt;="&amp;BJ13,Buchungen!$B$7:$B$206,"&gt;"&amp;BJ13,Buchungen!$G$7:$G$206,"&lt;&gt;Storniert")&gt;1,9,IF(COUNTIFS(Buchungen!$A$7:$A$206,"&lt;="&amp;BJ13,Buchungen!$B$7:$B$206,"&gt;"&amp;BJ13,Buchungen!$G$7:$G$206,"Gebucht")=1,1,IF(COUNTIFS(Buchungen!$A$7:$A$206,"&lt;="&amp;BJ13,Buchungen!$B$7:$B$206,"&gt;"&amp;BJ13,Buchungen!$G$7:$G$206,"Anfrage")=1,2,IF(COUNTIFS(Buchungen!$A$7:$A$206,"&lt;="&amp;BJ13,Buchungen!$B$7:$B$206,"&gt;"&amp;BJ13,Buchungen!$G$7:$G$206,"Eigennutzung")=1,3,IF(COUNTIFS(Buchungen!$A$7:$A$206,"&lt;="&amp;BJ13,Buchungen!$B$7:$B$206,"&gt;"&amp;BJ13,Buchungen!$G$7:$G$206,"Gesperrt")=1,4,9)))))))</f>
        <v>0</v>
      </c>
      <c r="CQ13">
        <f>IF(BK13=0,-1,IF(COUNTIFS(Buchungen!$A$7:$A$206,"&lt;="&amp;BK13,Buchungen!$B$7:$B$206,"&gt;"&amp;BK13,Buchungen!$G$7:$G$206,"&lt;&gt;Storniert")=0,0,IF(COUNTIFS(Buchungen!$A$7:$A$206,"&lt;="&amp;BK13,Buchungen!$B$7:$B$206,"&gt;"&amp;BK13,Buchungen!$G$7:$G$206,"&lt;&gt;Storniert")&gt;1,9,IF(COUNTIFS(Buchungen!$A$7:$A$206,"&lt;="&amp;BK13,Buchungen!$B$7:$B$206,"&gt;"&amp;BK13,Buchungen!$G$7:$G$206,"Gebucht")=1,1,IF(COUNTIFS(Buchungen!$A$7:$A$206,"&lt;="&amp;BK13,Buchungen!$B$7:$B$206,"&gt;"&amp;BK13,Buchungen!$G$7:$G$206,"Anfrage")=1,2,IF(COUNTIFS(Buchungen!$A$7:$A$206,"&lt;="&amp;BK13,Buchungen!$B$7:$B$206,"&gt;"&amp;BK13,Buchungen!$G$7:$G$206,"Eigennutzung")=1,3,IF(COUNTIFS(Buchungen!$A$7:$A$206,"&lt;="&amp;BK13,Buchungen!$B$7:$B$206,"&gt;"&amp;BK13,Buchungen!$G$7:$G$206,"Gesperrt")=1,4,9)))))))</f>
        <v>0</v>
      </c>
      <c r="CR13">
        <f>IF(BL13=0,-1,IF(COUNTIFS(Buchungen!$A$7:$A$206,"&lt;="&amp;BL13,Buchungen!$B$7:$B$206,"&gt;"&amp;BL13,Buchungen!$G$7:$G$206,"&lt;&gt;Storniert")=0,0,IF(COUNTIFS(Buchungen!$A$7:$A$206,"&lt;="&amp;BL13,Buchungen!$B$7:$B$206,"&gt;"&amp;BL13,Buchungen!$G$7:$G$206,"&lt;&gt;Storniert")&gt;1,9,IF(COUNTIFS(Buchungen!$A$7:$A$206,"&lt;="&amp;BL13,Buchungen!$B$7:$B$206,"&gt;"&amp;BL13,Buchungen!$G$7:$G$206,"Gebucht")=1,1,IF(COUNTIFS(Buchungen!$A$7:$A$206,"&lt;="&amp;BL13,Buchungen!$B$7:$B$206,"&gt;"&amp;BL13,Buchungen!$G$7:$G$206,"Anfrage")=1,2,IF(COUNTIFS(Buchungen!$A$7:$A$206,"&lt;="&amp;BL13,Buchungen!$B$7:$B$206,"&gt;"&amp;BL13,Buchungen!$G$7:$G$206,"Eigennutzung")=1,3,IF(COUNTIFS(Buchungen!$A$7:$A$206,"&lt;="&amp;BL13,Buchungen!$B$7:$B$206,"&gt;"&amp;BL13,Buchungen!$G$7:$G$206,"Gesperrt")=1,4,9)))))))</f>
        <v>0</v>
      </c>
    </row>
    <row r="14" spans="1:96" ht="20.100000000000001" customHeight="1" x14ac:dyDescent="0.25">
      <c r="A14" s="16" t="s">
        <v>40</v>
      </c>
      <c r="B14" s="17" t="str">
        <f>IF(AH14=0,"",IF(AND(COUNTIFS(Buchungen!$A$7:$A$206,AH14,Buchungen!$G$7:$G$206,"&lt;&gt;Storniert")&gt;0,COUNTIFS(Buchungen!$B$7:$B$206,AH14,Buchungen!$G$7:$G$206,"&lt;&gt;Storniert")&gt;0),"W",IF(COUNTIFS(Buchungen!$A$7:$A$206,AH14,Buchungen!$G$7:$G$206,"&lt;&gt;Storniert")&gt;0,"An",IF(COUNTIFS(Buchungen!$B$7:$B$206,AH14,Buchungen!$G$7:$G$206,"&lt;&gt;Storniert")&gt;0,"Ab",""))))</f>
        <v/>
      </c>
      <c r="C14" s="17" t="str">
        <f>IF(AI14=0,"",IF(AND(COUNTIFS(Buchungen!$A$7:$A$206,AI14,Buchungen!$G$7:$G$206,"&lt;&gt;Storniert")&gt;0,COUNTIFS(Buchungen!$B$7:$B$206,AI14,Buchungen!$G$7:$G$206,"&lt;&gt;Storniert")&gt;0),"W",IF(COUNTIFS(Buchungen!$A$7:$A$206,AI14,Buchungen!$G$7:$G$206,"&lt;&gt;Storniert")&gt;0,"An",IF(COUNTIFS(Buchungen!$B$7:$B$206,AI14,Buchungen!$G$7:$G$206,"&lt;&gt;Storniert")&gt;0,"Ab",""))))</f>
        <v/>
      </c>
      <c r="D14" s="17" t="str">
        <f>IF(AJ14=0,"",IF(AND(COUNTIFS(Buchungen!$A$7:$A$206,AJ14,Buchungen!$G$7:$G$206,"&lt;&gt;Storniert")&gt;0,COUNTIFS(Buchungen!$B$7:$B$206,AJ14,Buchungen!$G$7:$G$206,"&lt;&gt;Storniert")&gt;0),"W",IF(COUNTIFS(Buchungen!$A$7:$A$206,AJ14,Buchungen!$G$7:$G$206,"&lt;&gt;Storniert")&gt;0,"An",IF(COUNTIFS(Buchungen!$B$7:$B$206,AJ14,Buchungen!$G$7:$G$206,"&lt;&gt;Storniert")&gt;0,"Ab",""))))</f>
        <v/>
      </c>
      <c r="E14" s="17" t="str">
        <f>IF(AK14=0,"",IF(AND(COUNTIFS(Buchungen!$A$7:$A$206,AK14,Buchungen!$G$7:$G$206,"&lt;&gt;Storniert")&gt;0,COUNTIFS(Buchungen!$B$7:$B$206,AK14,Buchungen!$G$7:$G$206,"&lt;&gt;Storniert")&gt;0),"W",IF(COUNTIFS(Buchungen!$A$7:$A$206,AK14,Buchungen!$G$7:$G$206,"&lt;&gt;Storniert")&gt;0,"An",IF(COUNTIFS(Buchungen!$B$7:$B$206,AK14,Buchungen!$G$7:$G$206,"&lt;&gt;Storniert")&gt;0,"Ab",""))))</f>
        <v/>
      </c>
      <c r="F14" s="17" t="str">
        <f>IF(AL14=0,"",IF(AND(COUNTIFS(Buchungen!$A$7:$A$206,AL14,Buchungen!$G$7:$G$206,"&lt;&gt;Storniert")&gt;0,COUNTIFS(Buchungen!$B$7:$B$206,AL14,Buchungen!$G$7:$G$206,"&lt;&gt;Storniert")&gt;0),"W",IF(COUNTIFS(Buchungen!$A$7:$A$206,AL14,Buchungen!$G$7:$G$206,"&lt;&gt;Storniert")&gt;0,"An",IF(COUNTIFS(Buchungen!$B$7:$B$206,AL14,Buchungen!$G$7:$G$206,"&lt;&gt;Storniert")&gt;0,"Ab",""))))</f>
        <v/>
      </c>
      <c r="G14" s="17" t="str">
        <f>IF(AM14=0,"",IF(AND(COUNTIFS(Buchungen!$A$7:$A$206,AM14,Buchungen!$G$7:$G$206,"&lt;&gt;Storniert")&gt;0,COUNTIFS(Buchungen!$B$7:$B$206,AM14,Buchungen!$G$7:$G$206,"&lt;&gt;Storniert")&gt;0),"W",IF(COUNTIFS(Buchungen!$A$7:$A$206,AM14,Buchungen!$G$7:$G$206,"&lt;&gt;Storniert")&gt;0,"An",IF(COUNTIFS(Buchungen!$B$7:$B$206,AM14,Buchungen!$G$7:$G$206,"&lt;&gt;Storniert")&gt;0,"Ab",""))))</f>
        <v/>
      </c>
      <c r="H14" s="17" t="str">
        <f>IF(AN14=0,"",IF(AND(COUNTIFS(Buchungen!$A$7:$A$206,AN14,Buchungen!$G$7:$G$206,"&lt;&gt;Storniert")&gt;0,COUNTIFS(Buchungen!$B$7:$B$206,AN14,Buchungen!$G$7:$G$206,"&lt;&gt;Storniert")&gt;0),"W",IF(COUNTIFS(Buchungen!$A$7:$A$206,AN14,Buchungen!$G$7:$G$206,"&lt;&gt;Storniert")&gt;0,"An",IF(COUNTIFS(Buchungen!$B$7:$B$206,AN14,Buchungen!$G$7:$G$206,"&lt;&gt;Storniert")&gt;0,"Ab",""))))</f>
        <v/>
      </c>
      <c r="I14" s="17" t="str">
        <f>IF(AO14=0,"",IF(AND(COUNTIFS(Buchungen!$A$7:$A$206,AO14,Buchungen!$G$7:$G$206,"&lt;&gt;Storniert")&gt;0,COUNTIFS(Buchungen!$B$7:$B$206,AO14,Buchungen!$G$7:$G$206,"&lt;&gt;Storniert")&gt;0),"W",IF(COUNTIFS(Buchungen!$A$7:$A$206,AO14,Buchungen!$G$7:$G$206,"&lt;&gt;Storniert")&gt;0,"An",IF(COUNTIFS(Buchungen!$B$7:$B$206,AO14,Buchungen!$G$7:$G$206,"&lt;&gt;Storniert")&gt;0,"Ab",""))))</f>
        <v/>
      </c>
      <c r="J14" s="17" t="str">
        <f>IF(AP14=0,"",IF(AND(COUNTIFS(Buchungen!$A$7:$A$206,AP14,Buchungen!$G$7:$G$206,"&lt;&gt;Storniert")&gt;0,COUNTIFS(Buchungen!$B$7:$B$206,AP14,Buchungen!$G$7:$G$206,"&lt;&gt;Storniert")&gt;0),"W",IF(COUNTIFS(Buchungen!$A$7:$A$206,AP14,Buchungen!$G$7:$G$206,"&lt;&gt;Storniert")&gt;0,"An",IF(COUNTIFS(Buchungen!$B$7:$B$206,AP14,Buchungen!$G$7:$G$206,"&lt;&gt;Storniert")&gt;0,"Ab",""))))</f>
        <v/>
      </c>
      <c r="K14" s="17" t="str">
        <f>IF(AQ14=0,"",IF(AND(COUNTIFS(Buchungen!$A$7:$A$206,AQ14,Buchungen!$G$7:$G$206,"&lt;&gt;Storniert")&gt;0,COUNTIFS(Buchungen!$B$7:$B$206,AQ14,Buchungen!$G$7:$G$206,"&lt;&gt;Storniert")&gt;0),"W",IF(COUNTIFS(Buchungen!$A$7:$A$206,AQ14,Buchungen!$G$7:$G$206,"&lt;&gt;Storniert")&gt;0,"An",IF(COUNTIFS(Buchungen!$B$7:$B$206,AQ14,Buchungen!$G$7:$G$206,"&lt;&gt;Storniert")&gt;0,"Ab",""))))</f>
        <v/>
      </c>
      <c r="L14" s="17" t="str">
        <f>IF(AR14=0,"",IF(AND(COUNTIFS(Buchungen!$A$7:$A$206,AR14,Buchungen!$G$7:$G$206,"&lt;&gt;Storniert")&gt;0,COUNTIFS(Buchungen!$B$7:$B$206,AR14,Buchungen!$G$7:$G$206,"&lt;&gt;Storniert")&gt;0),"W",IF(COUNTIFS(Buchungen!$A$7:$A$206,AR14,Buchungen!$G$7:$G$206,"&lt;&gt;Storniert")&gt;0,"An",IF(COUNTIFS(Buchungen!$B$7:$B$206,AR14,Buchungen!$G$7:$G$206,"&lt;&gt;Storniert")&gt;0,"Ab",""))))</f>
        <v/>
      </c>
      <c r="M14" s="17" t="str">
        <f>IF(AS14=0,"",IF(AND(COUNTIFS(Buchungen!$A$7:$A$206,AS14,Buchungen!$G$7:$G$206,"&lt;&gt;Storniert")&gt;0,COUNTIFS(Buchungen!$B$7:$B$206,AS14,Buchungen!$G$7:$G$206,"&lt;&gt;Storniert")&gt;0),"W",IF(COUNTIFS(Buchungen!$A$7:$A$206,AS14,Buchungen!$G$7:$G$206,"&lt;&gt;Storniert")&gt;0,"An",IF(COUNTIFS(Buchungen!$B$7:$B$206,AS14,Buchungen!$G$7:$G$206,"&lt;&gt;Storniert")&gt;0,"Ab",""))))</f>
        <v/>
      </c>
      <c r="N14" s="17" t="str">
        <f>IF(AT14=0,"",IF(AND(COUNTIFS(Buchungen!$A$7:$A$206,AT14,Buchungen!$G$7:$G$206,"&lt;&gt;Storniert")&gt;0,COUNTIFS(Buchungen!$B$7:$B$206,AT14,Buchungen!$G$7:$G$206,"&lt;&gt;Storniert")&gt;0),"W",IF(COUNTIFS(Buchungen!$A$7:$A$206,AT14,Buchungen!$G$7:$G$206,"&lt;&gt;Storniert")&gt;0,"An",IF(COUNTIFS(Buchungen!$B$7:$B$206,AT14,Buchungen!$G$7:$G$206,"&lt;&gt;Storniert")&gt;0,"Ab",""))))</f>
        <v/>
      </c>
      <c r="O14" s="17" t="str">
        <f>IF(AU14=0,"",IF(AND(COUNTIFS(Buchungen!$A$7:$A$206,AU14,Buchungen!$G$7:$G$206,"&lt;&gt;Storniert")&gt;0,COUNTIFS(Buchungen!$B$7:$B$206,AU14,Buchungen!$G$7:$G$206,"&lt;&gt;Storniert")&gt;0),"W",IF(COUNTIFS(Buchungen!$A$7:$A$206,AU14,Buchungen!$G$7:$G$206,"&lt;&gt;Storniert")&gt;0,"An",IF(COUNTIFS(Buchungen!$B$7:$B$206,AU14,Buchungen!$G$7:$G$206,"&lt;&gt;Storniert")&gt;0,"Ab",""))))</f>
        <v/>
      </c>
      <c r="P14" s="17" t="str">
        <f>IF(AV14=0,"",IF(AND(COUNTIFS(Buchungen!$A$7:$A$206,AV14,Buchungen!$G$7:$G$206,"&lt;&gt;Storniert")&gt;0,COUNTIFS(Buchungen!$B$7:$B$206,AV14,Buchungen!$G$7:$G$206,"&lt;&gt;Storniert")&gt;0),"W",IF(COUNTIFS(Buchungen!$A$7:$A$206,AV14,Buchungen!$G$7:$G$206,"&lt;&gt;Storniert")&gt;0,"An",IF(COUNTIFS(Buchungen!$B$7:$B$206,AV14,Buchungen!$G$7:$G$206,"&lt;&gt;Storniert")&gt;0,"Ab",""))))</f>
        <v/>
      </c>
      <c r="Q14" s="17" t="str">
        <f>IF(AW14=0,"",IF(AND(COUNTIFS(Buchungen!$A$7:$A$206,AW14,Buchungen!$G$7:$G$206,"&lt;&gt;Storniert")&gt;0,COUNTIFS(Buchungen!$B$7:$B$206,AW14,Buchungen!$G$7:$G$206,"&lt;&gt;Storniert")&gt;0),"W",IF(COUNTIFS(Buchungen!$A$7:$A$206,AW14,Buchungen!$G$7:$G$206,"&lt;&gt;Storniert")&gt;0,"An",IF(COUNTIFS(Buchungen!$B$7:$B$206,AW14,Buchungen!$G$7:$G$206,"&lt;&gt;Storniert")&gt;0,"Ab",""))))</f>
        <v/>
      </c>
      <c r="R14" s="17" t="str">
        <f>IF(AX14=0,"",IF(AND(COUNTIFS(Buchungen!$A$7:$A$206,AX14,Buchungen!$G$7:$G$206,"&lt;&gt;Storniert")&gt;0,COUNTIFS(Buchungen!$B$7:$B$206,AX14,Buchungen!$G$7:$G$206,"&lt;&gt;Storniert")&gt;0),"W",IF(COUNTIFS(Buchungen!$A$7:$A$206,AX14,Buchungen!$G$7:$G$206,"&lt;&gt;Storniert")&gt;0,"An",IF(COUNTIFS(Buchungen!$B$7:$B$206,AX14,Buchungen!$G$7:$G$206,"&lt;&gt;Storniert")&gt;0,"Ab",""))))</f>
        <v/>
      </c>
      <c r="S14" s="17" t="str">
        <f>IF(AY14=0,"",IF(AND(COUNTIFS(Buchungen!$A$7:$A$206,AY14,Buchungen!$G$7:$G$206,"&lt;&gt;Storniert")&gt;0,COUNTIFS(Buchungen!$B$7:$B$206,AY14,Buchungen!$G$7:$G$206,"&lt;&gt;Storniert")&gt;0),"W",IF(COUNTIFS(Buchungen!$A$7:$A$206,AY14,Buchungen!$G$7:$G$206,"&lt;&gt;Storniert")&gt;0,"An",IF(COUNTIFS(Buchungen!$B$7:$B$206,AY14,Buchungen!$G$7:$G$206,"&lt;&gt;Storniert")&gt;0,"Ab",""))))</f>
        <v/>
      </c>
      <c r="T14" s="17" t="str">
        <f>IF(AZ14=0,"",IF(AND(COUNTIFS(Buchungen!$A$7:$A$206,AZ14,Buchungen!$G$7:$G$206,"&lt;&gt;Storniert")&gt;0,COUNTIFS(Buchungen!$B$7:$B$206,AZ14,Buchungen!$G$7:$G$206,"&lt;&gt;Storniert")&gt;0),"W",IF(COUNTIFS(Buchungen!$A$7:$A$206,AZ14,Buchungen!$G$7:$G$206,"&lt;&gt;Storniert")&gt;0,"An",IF(COUNTIFS(Buchungen!$B$7:$B$206,AZ14,Buchungen!$G$7:$G$206,"&lt;&gt;Storniert")&gt;0,"Ab",""))))</f>
        <v/>
      </c>
      <c r="U14" s="17" t="str">
        <f>IF(BA14=0,"",IF(AND(COUNTIFS(Buchungen!$A$7:$A$206,BA14,Buchungen!$G$7:$G$206,"&lt;&gt;Storniert")&gt;0,COUNTIFS(Buchungen!$B$7:$B$206,BA14,Buchungen!$G$7:$G$206,"&lt;&gt;Storniert")&gt;0),"W",IF(COUNTIFS(Buchungen!$A$7:$A$206,BA14,Buchungen!$G$7:$G$206,"&lt;&gt;Storniert")&gt;0,"An",IF(COUNTIFS(Buchungen!$B$7:$B$206,BA14,Buchungen!$G$7:$G$206,"&lt;&gt;Storniert")&gt;0,"Ab",""))))</f>
        <v/>
      </c>
      <c r="V14" s="17" t="str">
        <f>IF(BB14=0,"",IF(AND(COUNTIFS(Buchungen!$A$7:$A$206,BB14,Buchungen!$G$7:$G$206,"&lt;&gt;Storniert")&gt;0,COUNTIFS(Buchungen!$B$7:$B$206,BB14,Buchungen!$G$7:$G$206,"&lt;&gt;Storniert")&gt;0),"W",IF(COUNTIFS(Buchungen!$A$7:$A$206,BB14,Buchungen!$G$7:$G$206,"&lt;&gt;Storniert")&gt;0,"An",IF(COUNTIFS(Buchungen!$B$7:$B$206,BB14,Buchungen!$G$7:$G$206,"&lt;&gt;Storniert")&gt;0,"Ab",""))))</f>
        <v/>
      </c>
      <c r="W14" s="17" t="str">
        <f>IF(BC14=0,"",IF(AND(COUNTIFS(Buchungen!$A$7:$A$206,BC14,Buchungen!$G$7:$G$206,"&lt;&gt;Storniert")&gt;0,COUNTIFS(Buchungen!$B$7:$B$206,BC14,Buchungen!$G$7:$G$206,"&lt;&gt;Storniert")&gt;0),"W",IF(COUNTIFS(Buchungen!$A$7:$A$206,BC14,Buchungen!$G$7:$G$206,"&lt;&gt;Storniert")&gt;0,"An",IF(COUNTIFS(Buchungen!$B$7:$B$206,BC14,Buchungen!$G$7:$G$206,"&lt;&gt;Storniert")&gt;0,"Ab",""))))</f>
        <v/>
      </c>
      <c r="X14" s="17" t="str">
        <f>IF(BD14=0,"",IF(AND(COUNTIFS(Buchungen!$A$7:$A$206,BD14,Buchungen!$G$7:$G$206,"&lt;&gt;Storniert")&gt;0,COUNTIFS(Buchungen!$B$7:$B$206,BD14,Buchungen!$G$7:$G$206,"&lt;&gt;Storniert")&gt;0),"W",IF(COUNTIFS(Buchungen!$A$7:$A$206,BD14,Buchungen!$G$7:$G$206,"&lt;&gt;Storniert")&gt;0,"An",IF(COUNTIFS(Buchungen!$B$7:$B$206,BD14,Buchungen!$G$7:$G$206,"&lt;&gt;Storniert")&gt;0,"Ab",""))))</f>
        <v/>
      </c>
      <c r="Y14" s="17" t="str">
        <f>IF(BE14=0,"",IF(AND(COUNTIFS(Buchungen!$A$7:$A$206,BE14,Buchungen!$G$7:$G$206,"&lt;&gt;Storniert")&gt;0,COUNTIFS(Buchungen!$B$7:$B$206,BE14,Buchungen!$G$7:$G$206,"&lt;&gt;Storniert")&gt;0),"W",IF(COUNTIFS(Buchungen!$A$7:$A$206,BE14,Buchungen!$G$7:$G$206,"&lt;&gt;Storniert")&gt;0,"An",IF(COUNTIFS(Buchungen!$B$7:$B$206,BE14,Buchungen!$G$7:$G$206,"&lt;&gt;Storniert")&gt;0,"Ab",""))))</f>
        <v/>
      </c>
      <c r="Z14" s="17" t="str">
        <f>IF(BF14=0,"",IF(AND(COUNTIFS(Buchungen!$A$7:$A$206,BF14,Buchungen!$G$7:$G$206,"&lt;&gt;Storniert")&gt;0,COUNTIFS(Buchungen!$B$7:$B$206,BF14,Buchungen!$G$7:$G$206,"&lt;&gt;Storniert")&gt;0),"W",IF(COUNTIFS(Buchungen!$A$7:$A$206,BF14,Buchungen!$G$7:$G$206,"&lt;&gt;Storniert")&gt;0,"An",IF(COUNTIFS(Buchungen!$B$7:$B$206,BF14,Buchungen!$G$7:$G$206,"&lt;&gt;Storniert")&gt;0,"Ab",""))))</f>
        <v/>
      </c>
      <c r="AA14" s="17" t="str">
        <f>IF(BG14=0,"",IF(AND(COUNTIFS(Buchungen!$A$7:$A$206,BG14,Buchungen!$G$7:$G$206,"&lt;&gt;Storniert")&gt;0,COUNTIFS(Buchungen!$B$7:$B$206,BG14,Buchungen!$G$7:$G$206,"&lt;&gt;Storniert")&gt;0),"W",IF(COUNTIFS(Buchungen!$A$7:$A$206,BG14,Buchungen!$G$7:$G$206,"&lt;&gt;Storniert")&gt;0,"An",IF(COUNTIFS(Buchungen!$B$7:$B$206,BG14,Buchungen!$G$7:$G$206,"&lt;&gt;Storniert")&gt;0,"Ab",""))))</f>
        <v/>
      </c>
      <c r="AB14" s="17" t="str">
        <f>IF(BH14=0,"",IF(AND(COUNTIFS(Buchungen!$A$7:$A$206,BH14,Buchungen!$G$7:$G$206,"&lt;&gt;Storniert")&gt;0,COUNTIFS(Buchungen!$B$7:$B$206,BH14,Buchungen!$G$7:$G$206,"&lt;&gt;Storniert")&gt;0),"W",IF(COUNTIFS(Buchungen!$A$7:$A$206,BH14,Buchungen!$G$7:$G$206,"&lt;&gt;Storniert")&gt;0,"An",IF(COUNTIFS(Buchungen!$B$7:$B$206,BH14,Buchungen!$G$7:$G$206,"&lt;&gt;Storniert")&gt;0,"Ab",""))))</f>
        <v/>
      </c>
      <c r="AC14" s="17" t="str">
        <f>IF(BI14=0,"",IF(AND(COUNTIFS(Buchungen!$A$7:$A$206,BI14,Buchungen!$G$7:$G$206,"&lt;&gt;Storniert")&gt;0,COUNTIFS(Buchungen!$B$7:$B$206,BI14,Buchungen!$G$7:$G$206,"&lt;&gt;Storniert")&gt;0),"W",IF(COUNTIFS(Buchungen!$A$7:$A$206,BI14,Buchungen!$G$7:$G$206,"&lt;&gt;Storniert")&gt;0,"An",IF(COUNTIFS(Buchungen!$B$7:$B$206,BI14,Buchungen!$G$7:$G$206,"&lt;&gt;Storniert")&gt;0,"Ab",""))))</f>
        <v/>
      </c>
      <c r="AD14" s="17" t="str">
        <f>IF(BJ14=0,"",IF(AND(COUNTIFS(Buchungen!$A$7:$A$206,BJ14,Buchungen!$G$7:$G$206,"&lt;&gt;Storniert")&gt;0,COUNTIFS(Buchungen!$B$7:$B$206,BJ14,Buchungen!$G$7:$G$206,"&lt;&gt;Storniert")&gt;0),"W",IF(COUNTIFS(Buchungen!$A$7:$A$206,BJ14,Buchungen!$G$7:$G$206,"&lt;&gt;Storniert")&gt;0,"An",IF(COUNTIFS(Buchungen!$B$7:$B$206,BJ14,Buchungen!$G$7:$G$206,"&lt;&gt;Storniert")&gt;0,"Ab",""))))</f>
        <v/>
      </c>
      <c r="AE14" s="17" t="str">
        <f>IF(BK14=0,"",IF(AND(COUNTIFS(Buchungen!$A$7:$A$206,BK14,Buchungen!$G$7:$G$206,"&lt;&gt;Storniert")&gt;0,COUNTIFS(Buchungen!$B$7:$B$206,BK14,Buchungen!$G$7:$G$206,"&lt;&gt;Storniert")&gt;0),"W",IF(COUNTIFS(Buchungen!$A$7:$A$206,BK14,Buchungen!$G$7:$G$206,"&lt;&gt;Storniert")&gt;0,"An",IF(COUNTIFS(Buchungen!$B$7:$B$206,BK14,Buchungen!$G$7:$G$206,"&lt;&gt;Storniert")&gt;0,"Ab",""))))</f>
        <v/>
      </c>
      <c r="AF14" s="17" t="str">
        <f>IF(BL14=0,"",IF(AND(COUNTIFS(Buchungen!$A$7:$A$206,BL14,Buchungen!$G$7:$G$206,"&lt;&gt;Storniert")&gt;0,COUNTIFS(Buchungen!$B$7:$B$206,BL14,Buchungen!$G$7:$G$206,"&lt;&gt;Storniert")&gt;0),"W",IF(COUNTIFS(Buchungen!$A$7:$A$206,BL14,Buchungen!$G$7:$G$206,"&lt;&gt;Storniert")&gt;0,"An",IF(COUNTIFS(Buchungen!$B$7:$B$206,BL14,Buchungen!$G$7:$G$206,"&lt;&gt;Storniert")&gt;0,"Ab",""))))</f>
        <v/>
      </c>
      <c r="AH14">
        <f>IF(MONTH(DATE(Einstellungen!$B$5,9,B$5))=9,DATE(Einstellungen!$B$5,9,B$5),0)</f>
        <v>46631</v>
      </c>
      <c r="AI14">
        <f>IF(MONTH(DATE(Einstellungen!$B$5,9,C$5))=9,DATE(Einstellungen!$B$5,9,C$5),0)</f>
        <v>46632</v>
      </c>
      <c r="AJ14">
        <f>IF(MONTH(DATE(Einstellungen!$B$5,9,D$5))=9,DATE(Einstellungen!$B$5,9,D$5),0)</f>
        <v>46633</v>
      </c>
      <c r="AK14">
        <f>IF(MONTH(DATE(Einstellungen!$B$5,9,E$5))=9,DATE(Einstellungen!$B$5,9,E$5),0)</f>
        <v>46634</v>
      </c>
      <c r="AL14">
        <f>IF(MONTH(DATE(Einstellungen!$B$5,9,F$5))=9,DATE(Einstellungen!$B$5,9,F$5),0)</f>
        <v>46635</v>
      </c>
      <c r="AM14">
        <f>IF(MONTH(DATE(Einstellungen!$B$5,9,G$5))=9,DATE(Einstellungen!$B$5,9,G$5),0)</f>
        <v>46636</v>
      </c>
      <c r="AN14">
        <f>IF(MONTH(DATE(Einstellungen!$B$5,9,H$5))=9,DATE(Einstellungen!$B$5,9,H$5),0)</f>
        <v>46637</v>
      </c>
      <c r="AO14">
        <f>IF(MONTH(DATE(Einstellungen!$B$5,9,I$5))=9,DATE(Einstellungen!$B$5,9,I$5),0)</f>
        <v>46638</v>
      </c>
      <c r="AP14">
        <f>IF(MONTH(DATE(Einstellungen!$B$5,9,J$5))=9,DATE(Einstellungen!$B$5,9,J$5),0)</f>
        <v>46639</v>
      </c>
      <c r="AQ14">
        <f>IF(MONTH(DATE(Einstellungen!$B$5,9,K$5))=9,DATE(Einstellungen!$B$5,9,K$5),0)</f>
        <v>46640</v>
      </c>
      <c r="AR14">
        <f>IF(MONTH(DATE(Einstellungen!$B$5,9,L$5))=9,DATE(Einstellungen!$B$5,9,L$5),0)</f>
        <v>46641</v>
      </c>
      <c r="AS14">
        <f>IF(MONTH(DATE(Einstellungen!$B$5,9,M$5))=9,DATE(Einstellungen!$B$5,9,M$5),0)</f>
        <v>46642</v>
      </c>
      <c r="AT14">
        <f>IF(MONTH(DATE(Einstellungen!$B$5,9,N$5))=9,DATE(Einstellungen!$B$5,9,N$5),0)</f>
        <v>46643</v>
      </c>
      <c r="AU14">
        <f>IF(MONTH(DATE(Einstellungen!$B$5,9,O$5))=9,DATE(Einstellungen!$B$5,9,O$5),0)</f>
        <v>46644</v>
      </c>
      <c r="AV14">
        <f>IF(MONTH(DATE(Einstellungen!$B$5,9,P$5))=9,DATE(Einstellungen!$B$5,9,P$5),0)</f>
        <v>46645</v>
      </c>
      <c r="AW14">
        <f>IF(MONTH(DATE(Einstellungen!$B$5,9,Q$5))=9,DATE(Einstellungen!$B$5,9,Q$5),0)</f>
        <v>46646</v>
      </c>
      <c r="AX14">
        <f>IF(MONTH(DATE(Einstellungen!$B$5,9,R$5))=9,DATE(Einstellungen!$B$5,9,R$5),0)</f>
        <v>46647</v>
      </c>
      <c r="AY14">
        <f>IF(MONTH(DATE(Einstellungen!$B$5,9,S$5))=9,DATE(Einstellungen!$B$5,9,S$5),0)</f>
        <v>46648</v>
      </c>
      <c r="AZ14">
        <f>IF(MONTH(DATE(Einstellungen!$B$5,9,T$5))=9,DATE(Einstellungen!$B$5,9,T$5),0)</f>
        <v>46649</v>
      </c>
      <c r="BA14">
        <f>IF(MONTH(DATE(Einstellungen!$B$5,9,U$5))=9,DATE(Einstellungen!$B$5,9,U$5),0)</f>
        <v>46650</v>
      </c>
      <c r="BB14">
        <f>IF(MONTH(DATE(Einstellungen!$B$5,9,V$5))=9,DATE(Einstellungen!$B$5,9,V$5),0)</f>
        <v>46651</v>
      </c>
      <c r="BC14">
        <f>IF(MONTH(DATE(Einstellungen!$B$5,9,W$5))=9,DATE(Einstellungen!$B$5,9,W$5),0)</f>
        <v>46652</v>
      </c>
      <c r="BD14">
        <f>IF(MONTH(DATE(Einstellungen!$B$5,9,X$5))=9,DATE(Einstellungen!$B$5,9,X$5),0)</f>
        <v>46653</v>
      </c>
      <c r="BE14">
        <f>IF(MONTH(DATE(Einstellungen!$B$5,9,Y$5))=9,DATE(Einstellungen!$B$5,9,Y$5),0)</f>
        <v>46654</v>
      </c>
      <c r="BF14">
        <f>IF(MONTH(DATE(Einstellungen!$B$5,9,Z$5))=9,DATE(Einstellungen!$B$5,9,Z$5),0)</f>
        <v>46655</v>
      </c>
      <c r="BG14">
        <f>IF(MONTH(DATE(Einstellungen!$B$5,9,AA$5))=9,DATE(Einstellungen!$B$5,9,AA$5),0)</f>
        <v>46656</v>
      </c>
      <c r="BH14">
        <f>IF(MONTH(DATE(Einstellungen!$B$5,9,AB$5))=9,DATE(Einstellungen!$B$5,9,AB$5),0)</f>
        <v>46657</v>
      </c>
      <c r="BI14">
        <f>IF(MONTH(DATE(Einstellungen!$B$5,9,AC$5))=9,DATE(Einstellungen!$B$5,9,AC$5),0)</f>
        <v>46658</v>
      </c>
      <c r="BJ14">
        <f>IF(MONTH(DATE(Einstellungen!$B$5,9,AD$5))=9,DATE(Einstellungen!$B$5,9,AD$5),0)</f>
        <v>46659</v>
      </c>
      <c r="BK14">
        <f>IF(MONTH(DATE(Einstellungen!$B$5,9,AE$5))=9,DATE(Einstellungen!$B$5,9,AE$5),0)</f>
        <v>46660</v>
      </c>
      <c r="BL14">
        <f>IF(MONTH(DATE(Einstellungen!$B$5,9,AF$5))=9,DATE(Einstellungen!$B$5,9,AF$5),0)</f>
        <v>0</v>
      </c>
      <c r="BN14">
        <f>IF(AH14=0,-1,IF(COUNTIFS(Buchungen!$A$7:$A$206,"&lt;="&amp;AH14,Buchungen!$B$7:$B$206,"&gt;"&amp;AH14,Buchungen!$G$7:$G$206,"&lt;&gt;Storniert")=0,0,IF(COUNTIFS(Buchungen!$A$7:$A$206,"&lt;="&amp;AH14,Buchungen!$B$7:$B$206,"&gt;"&amp;AH14,Buchungen!$G$7:$G$206,"&lt;&gt;Storniert")&gt;1,9,IF(COUNTIFS(Buchungen!$A$7:$A$206,"&lt;="&amp;AH14,Buchungen!$B$7:$B$206,"&gt;"&amp;AH14,Buchungen!$G$7:$G$206,"Gebucht")=1,1,IF(COUNTIFS(Buchungen!$A$7:$A$206,"&lt;="&amp;AH14,Buchungen!$B$7:$B$206,"&gt;"&amp;AH14,Buchungen!$G$7:$G$206,"Anfrage")=1,2,IF(COUNTIFS(Buchungen!$A$7:$A$206,"&lt;="&amp;AH14,Buchungen!$B$7:$B$206,"&gt;"&amp;AH14,Buchungen!$G$7:$G$206,"Eigennutzung")=1,3,IF(COUNTIFS(Buchungen!$A$7:$A$206,"&lt;="&amp;AH14,Buchungen!$B$7:$B$206,"&gt;"&amp;AH14,Buchungen!$G$7:$G$206,"Gesperrt")=1,4,9)))))))</f>
        <v>0</v>
      </c>
      <c r="BO14">
        <f>IF(AI14=0,-1,IF(COUNTIFS(Buchungen!$A$7:$A$206,"&lt;="&amp;AI14,Buchungen!$B$7:$B$206,"&gt;"&amp;AI14,Buchungen!$G$7:$G$206,"&lt;&gt;Storniert")=0,0,IF(COUNTIFS(Buchungen!$A$7:$A$206,"&lt;="&amp;AI14,Buchungen!$B$7:$B$206,"&gt;"&amp;AI14,Buchungen!$G$7:$G$206,"&lt;&gt;Storniert")&gt;1,9,IF(COUNTIFS(Buchungen!$A$7:$A$206,"&lt;="&amp;AI14,Buchungen!$B$7:$B$206,"&gt;"&amp;AI14,Buchungen!$G$7:$G$206,"Gebucht")=1,1,IF(COUNTIFS(Buchungen!$A$7:$A$206,"&lt;="&amp;AI14,Buchungen!$B$7:$B$206,"&gt;"&amp;AI14,Buchungen!$G$7:$G$206,"Anfrage")=1,2,IF(COUNTIFS(Buchungen!$A$7:$A$206,"&lt;="&amp;AI14,Buchungen!$B$7:$B$206,"&gt;"&amp;AI14,Buchungen!$G$7:$G$206,"Eigennutzung")=1,3,IF(COUNTIFS(Buchungen!$A$7:$A$206,"&lt;="&amp;AI14,Buchungen!$B$7:$B$206,"&gt;"&amp;AI14,Buchungen!$G$7:$G$206,"Gesperrt")=1,4,9)))))))</f>
        <v>0</v>
      </c>
      <c r="BP14">
        <f>IF(AJ14=0,-1,IF(COUNTIFS(Buchungen!$A$7:$A$206,"&lt;="&amp;AJ14,Buchungen!$B$7:$B$206,"&gt;"&amp;AJ14,Buchungen!$G$7:$G$206,"&lt;&gt;Storniert")=0,0,IF(COUNTIFS(Buchungen!$A$7:$A$206,"&lt;="&amp;AJ14,Buchungen!$B$7:$B$206,"&gt;"&amp;AJ14,Buchungen!$G$7:$G$206,"&lt;&gt;Storniert")&gt;1,9,IF(COUNTIFS(Buchungen!$A$7:$A$206,"&lt;="&amp;AJ14,Buchungen!$B$7:$B$206,"&gt;"&amp;AJ14,Buchungen!$G$7:$G$206,"Gebucht")=1,1,IF(COUNTIFS(Buchungen!$A$7:$A$206,"&lt;="&amp;AJ14,Buchungen!$B$7:$B$206,"&gt;"&amp;AJ14,Buchungen!$G$7:$G$206,"Anfrage")=1,2,IF(COUNTIFS(Buchungen!$A$7:$A$206,"&lt;="&amp;AJ14,Buchungen!$B$7:$B$206,"&gt;"&amp;AJ14,Buchungen!$G$7:$G$206,"Eigennutzung")=1,3,IF(COUNTIFS(Buchungen!$A$7:$A$206,"&lt;="&amp;AJ14,Buchungen!$B$7:$B$206,"&gt;"&amp;AJ14,Buchungen!$G$7:$G$206,"Gesperrt")=1,4,9)))))))</f>
        <v>0</v>
      </c>
      <c r="BQ14">
        <f>IF(AK14=0,-1,IF(COUNTIFS(Buchungen!$A$7:$A$206,"&lt;="&amp;AK14,Buchungen!$B$7:$B$206,"&gt;"&amp;AK14,Buchungen!$G$7:$G$206,"&lt;&gt;Storniert")=0,0,IF(COUNTIFS(Buchungen!$A$7:$A$206,"&lt;="&amp;AK14,Buchungen!$B$7:$B$206,"&gt;"&amp;AK14,Buchungen!$G$7:$G$206,"&lt;&gt;Storniert")&gt;1,9,IF(COUNTIFS(Buchungen!$A$7:$A$206,"&lt;="&amp;AK14,Buchungen!$B$7:$B$206,"&gt;"&amp;AK14,Buchungen!$G$7:$G$206,"Gebucht")=1,1,IF(COUNTIFS(Buchungen!$A$7:$A$206,"&lt;="&amp;AK14,Buchungen!$B$7:$B$206,"&gt;"&amp;AK14,Buchungen!$G$7:$G$206,"Anfrage")=1,2,IF(COUNTIFS(Buchungen!$A$7:$A$206,"&lt;="&amp;AK14,Buchungen!$B$7:$B$206,"&gt;"&amp;AK14,Buchungen!$G$7:$G$206,"Eigennutzung")=1,3,IF(COUNTIFS(Buchungen!$A$7:$A$206,"&lt;="&amp;AK14,Buchungen!$B$7:$B$206,"&gt;"&amp;AK14,Buchungen!$G$7:$G$206,"Gesperrt")=1,4,9)))))))</f>
        <v>0</v>
      </c>
      <c r="BR14">
        <f>IF(AL14=0,-1,IF(COUNTIFS(Buchungen!$A$7:$A$206,"&lt;="&amp;AL14,Buchungen!$B$7:$B$206,"&gt;"&amp;AL14,Buchungen!$G$7:$G$206,"&lt;&gt;Storniert")=0,0,IF(COUNTIFS(Buchungen!$A$7:$A$206,"&lt;="&amp;AL14,Buchungen!$B$7:$B$206,"&gt;"&amp;AL14,Buchungen!$G$7:$G$206,"&lt;&gt;Storniert")&gt;1,9,IF(COUNTIFS(Buchungen!$A$7:$A$206,"&lt;="&amp;AL14,Buchungen!$B$7:$B$206,"&gt;"&amp;AL14,Buchungen!$G$7:$G$206,"Gebucht")=1,1,IF(COUNTIFS(Buchungen!$A$7:$A$206,"&lt;="&amp;AL14,Buchungen!$B$7:$B$206,"&gt;"&amp;AL14,Buchungen!$G$7:$G$206,"Anfrage")=1,2,IF(COUNTIFS(Buchungen!$A$7:$A$206,"&lt;="&amp;AL14,Buchungen!$B$7:$B$206,"&gt;"&amp;AL14,Buchungen!$G$7:$G$206,"Eigennutzung")=1,3,IF(COUNTIFS(Buchungen!$A$7:$A$206,"&lt;="&amp;AL14,Buchungen!$B$7:$B$206,"&gt;"&amp;AL14,Buchungen!$G$7:$G$206,"Gesperrt")=1,4,9)))))))</f>
        <v>0</v>
      </c>
      <c r="BS14">
        <f>IF(AM14=0,-1,IF(COUNTIFS(Buchungen!$A$7:$A$206,"&lt;="&amp;AM14,Buchungen!$B$7:$B$206,"&gt;"&amp;AM14,Buchungen!$G$7:$G$206,"&lt;&gt;Storniert")=0,0,IF(COUNTIFS(Buchungen!$A$7:$A$206,"&lt;="&amp;AM14,Buchungen!$B$7:$B$206,"&gt;"&amp;AM14,Buchungen!$G$7:$G$206,"&lt;&gt;Storniert")&gt;1,9,IF(COUNTIFS(Buchungen!$A$7:$A$206,"&lt;="&amp;AM14,Buchungen!$B$7:$B$206,"&gt;"&amp;AM14,Buchungen!$G$7:$G$206,"Gebucht")=1,1,IF(COUNTIFS(Buchungen!$A$7:$A$206,"&lt;="&amp;AM14,Buchungen!$B$7:$B$206,"&gt;"&amp;AM14,Buchungen!$G$7:$G$206,"Anfrage")=1,2,IF(COUNTIFS(Buchungen!$A$7:$A$206,"&lt;="&amp;AM14,Buchungen!$B$7:$B$206,"&gt;"&amp;AM14,Buchungen!$G$7:$G$206,"Eigennutzung")=1,3,IF(COUNTIFS(Buchungen!$A$7:$A$206,"&lt;="&amp;AM14,Buchungen!$B$7:$B$206,"&gt;"&amp;AM14,Buchungen!$G$7:$G$206,"Gesperrt")=1,4,9)))))))</f>
        <v>0</v>
      </c>
      <c r="BT14">
        <f>IF(AN14=0,-1,IF(COUNTIFS(Buchungen!$A$7:$A$206,"&lt;="&amp;AN14,Buchungen!$B$7:$B$206,"&gt;"&amp;AN14,Buchungen!$G$7:$G$206,"&lt;&gt;Storniert")=0,0,IF(COUNTIFS(Buchungen!$A$7:$A$206,"&lt;="&amp;AN14,Buchungen!$B$7:$B$206,"&gt;"&amp;AN14,Buchungen!$G$7:$G$206,"&lt;&gt;Storniert")&gt;1,9,IF(COUNTIFS(Buchungen!$A$7:$A$206,"&lt;="&amp;AN14,Buchungen!$B$7:$B$206,"&gt;"&amp;AN14,Buchungen!$G$7:$G$206,"Gebucht")=1,1,IF(COUNTIFS(Buchungen!$A$7:$A$206,"&lt;="&amp;AN14,Buchungen!$B$7:$B$206,"&gt;"&amp;AN14,Buchungen!$G$7:$G$206,"Anfrage")=1,2,IF(COUNTIFS(Buchungen!$A$7:$A$206,"&lt;="&amp;AN14,Buchungen!$B$7:$B$206,"&gt;"&amp;AN14,Buchungen!$G$7:$G$206,"Eigennutzung")=1,3,IF(COUNTIFS(Buchungen!$A$7:$A$206,"&lt;="&amp;AN14,Buchungen!$B$7:$B$206,"&gt;"&amp;AN14,Buchungen!$G$7:$G$206,"Gesperrt")=1,4,9)))))))</f>
        <v>0</v>
      </c>
      <c r="BU14">
        <f>IF(AO14=0,-1,IF(COUNTIFS(Buchungen!$A$7:$A$206,"&lt;="&amp;AO14,Buchungen!$B$7:$B$206,"&gt;"&amp;AO14,Buchungen!$G$7:$G$206,"&lt;&gt;Storniert")=0,0,IF(COUNTIFS(Buchungen!$A$7:$A$206,"&lt;="&amp;AO14,Buchungen!$B$7:$B$206,"&gt;"&amp;AO14,Buchungen!$G$7:$G$206,"&lt;&gt;Storniert")&gt;1,9,IF(COUNTIFS(Buchungen!$A$7:$A$206,"&lt;="&amp;AO14,Buchungen!$B$7:$B$206,"&gt;"&amp;AO14,Buchungen!$G$7:$G$206,"Gebucht")=1,1,IF(COUNTIFS(Buchungen!$A$7:$A$206,"&lt;="&amp;AO14,Buchungen!$B$7:$B$206,"&gt;"&amp;AO14,Buchungen!$G$7:$G$206,"Anfrage")=1,2,IF(COUNTIFS(Buchungen!$A$7:$A$206,"&lt;="&amp;AO14,Buchungen!$B$7:$B$206,"&gt;"&amp;AO14,Buchungen!$G$7:$G$206,"Eigennutzung")=1,3,IF(COUNTIFS(Buchungen!$A$7:$A$206,"&lt;="&amp;AO14,Buchungen!$B$7:$B$206,"&gt;"&amp;AO14,Buchungen!$G$7:$G$206,"Gesperrt")=1,4,9)))))))</f>
        <v>0</v>
      </c>
      <c r="BV14">
        <f>IF(AP14=0,-1,IF(COUNTIFS(Buchungen!$A$7:$A$206,"&lt;="&amp;AP14,Buchungen!$B$7:$B$206,"&gt;"&amp;AP14,Buchungen!$G$7:$G$206,"&lt;&gt;Storniert")=0,0,IF(COUNTIFS(Buchungen!$A$7:$A$206,"&lt;="&amp;AP14,Buchungen!$B$7:$B$206,"&gt;"&amp;AP14,Buchungen!$G$7:$G$206,"&lt;&gt;Storniert")&gt;1,9,IF(COUNTIFS(Buchungen!$A$7:$A$206,"&lt;="&amp;AP14,Buchungen!$B$7:$B$206,"&gt;"&amp;AP14,Buchungen!$G$7:$G$206,"Gebucht")=1,1,IF(COUNTIFS(Buchungen!$A$7:$A$206,"&lt;="&amp;AP14,Buchungen!$B$7:$B$206,"&gt;"&amp;AP14,Buchungen!$G$7:$G$206,"Anfrage")=1,2,IF(COUNTIFS(Buchungen!$A$7:$A$206,"&lt;="&amp;AP14,Buchungen!$B$7:$B$206,"&gt;"&amp;AP14,Buchungen!$G$7:$G$206,"Eigennutzung")=1,3,IF(COUNTIFS(Buchungen!$A$7:$A$206,"&lt;="&amp;AP14,Buchungen!$B$7:$B$206,"&gt;"&amp;AP14,Buchungen!$G$7:$G$206,"Gesperrt")=1,4,9)))))))</f>
        <v>0</v>
      </c>
      <c r="BW14">
        <f>IF(AQ14=0,-1,IF(COUNTIFS(Buchungen!$A$7:$A$206,"&lt;="&amp;AQ14,Buchungen!$B$7:$B$206,"&gt;"&amp;AQ14,Buchungen!$G$7:$G$206,"&lt;&gt;Storniert")=0,0,IF(COUNTIFS(Buchungen!$A$7:$A$206,"&lt;="&amp;AQ14,Buchungen!$B$7:$B$206,"&gt;"&amp;AQ14,Buchungen!$G$7:$G$206,"&lt;&gt;Storniert")&gt;1,9,IF(COUNTIFS(Buchungen!$A$7:$A$206,"&lt;="&amp;AQ14,Buchungen!$B$7:$B$206,"&gt;"&amp;AQ14,Buchungen!$G$7:$G$206,"Gebucht")=1,1,IF(COUNTIFS(Buchungen!$A$7:$A$206,"&lt;="&amp;AQ14,Buchungen!$B$7:$B$206,"&gt;"&amp;AQ14,Buchungen!$G$7:$G$206,"Anfrage")=1,2,IF(COUNTIFS(Buchungen!$A$7:$A$206,"&lt;="&amp;AQ14,Buchungen!$B$7:$B$206,"&gt;"&amp;AQ14,Buchungen!$G$7:$G$206,"Eigennutzung")=1,3,IF(COUNTIFS(Buchungen!$A$7:$A$206,"&lt;="&amp;AQ14,Buchungen!$B$7:$B$206,"&gt;"&amp;AQ14,Buchungen!$G$7:$G$206,"Gesperrt")=1,4,9)))))))</f>
        <v>0</v>
      </c>
      <c r="BX14">
        <f>IF(AR14=0,-1,IF(COUNTIFS(Buchungen!$A$7:$A$206,"&lt;="&amp;AR14,Buchungen!$B$7:$B$206,"&gt;"&amp;AR14,Buchungen!$G$7:$G$206,"&lt;&gt;Storniert")=0,0,IF(COUNTIFS(Buchungen!$A$7:$A$206,"&lt;="&amp;AR14,Buchungen!$B$7:$B$206,"&gt;"&amp;AR14,Buchungen!$G$7:$G$206,"&lt;&gt;Storniert")&gt;1,9,IF(COUNTIFS(Buchungen!$A$7:$A$206,"&lt;="&amp;AR14,Buchungen!$B$7:$B$206,"&gt;"&amp;AR14,Buchungen!$G$7:$G$206,"Gebucht")=1,1,IF(COUNTIFS(Buchungen!$A$7:$A$206,"&lt;="&amp;AR14,Buchungen!$B$7:$B$206,"&gt;"&amp;AR14,Buchungen!$G$7:$G$206,"Anfrage")=1,2,IF(COUNTIFS(Buchungen!$A$7:$A$206,"&lt;="&amp;AR14,Buchungen!$B$7:$B$206,"&gt;"&amp;AR14,Buchungen!$G$7:$G$206,"Eigennutzung")=1,3,IF(COUNTIFS(Buchungen!$A$7:$A$206,"&lt;="&amp;AR14,Buchungen!$B$7:$B$206,"&gt;"&amp;AR14,Buchungen!$G$7:$G$206,"Gesperrt")=1,4,9)))))))</f>
        <v>0</v>
      </c>
      <c r="BY14">
        <f>IF(AS14=0,-1,IF(COUNTIFS(Buchungen!$A$7:$A$206,"&lt;="&amp;AS14,Buchungen!$B$7:$B$206,"&gt;"&amp;AS14,Buchungen!$G$7:$G$206,"&lt;&gt;Storniert")=0,0,IF(COUNTIFS(Buchungen!$A$7:$A$206,"&lt;="&amp;AS14,Buchungen!$B$7:$B$206,"&gt;"&amp;AS14,Buchungen!$G$7:$G$206,"&lt;&gt;Storniert")&gt;1,9,IF(COUNTIFS(Buchungen!$A$7:$A$206,"&lt;="&amp;AS14,Buchungen!$B$7:$B$206,"&gt;"&amp;AS14,Buchungen!$G$7:$G$206,"Gebucht")=1,1,IF(COUNTIFS(Buchungen!$A$7:$A$206,"&lt;="&amp;AS14,Buchungen!$B$7:$B$206,"&gt;"&amp;AS14,Buchungen!$G$7:$G$206,"Anfrage")=1,2,IF(COUNTIFS(Buchungen!$A$7:$A$206,"&lt;="&amp;AS14,Buchungen!$B$7:$B$206,"&gt;"&amp;AS14,Buchungen!$G$7:$G$206,"Eigennutzung")=1,3,IF(COUNTIFS(Buchungen!$A$7:$A$206,"&lt;="&amp;AS14,Buchungen!$B$7:$B$206,"&gt;"&amp;AS14,Buchungen!$G$7:$G$206,"Gesperrt")=1,4,9)))))))</f>
        <v>0</v>
      </c>
      <c r="BZ14">
        <f>IF(AT14=0,-1,IF(COUNTIFS(Buchungen!$A$7:$A$206,"&lt;="&amp;AT14,Buchungen!$B$7:$B$206,"&gt;"&amp;AT14,Buchungen!$G$7:$G$206,"&lt;&gt;Storniert")=0,0,IF(COUNTIFS(Buchungen!$A$7:$A$206,"&lt;="&amp;AT14,Buchungen!$B$7:$B$206,"&gt;"&amp;AT14,Buchungen!$G$7:$G$206,"&lt;&gt;Storniert")&gt;1,9,IF(COUNTIFS(Buchungen!$A$7:$A$206,"&lt;="&amp;AT14,Buchungen!$B$7:$B$206,"&gt;"&amp;AT14,Buchungen!$G$7:$G$206,"Gebucht")=1,1,IF(COUNTIFS(Buchungen!$A$7:$A$206,"&lt;="&amp;AT14,Buchungen!$B$7:$B$206,"&gt;"&amp;AT14,Buchungen!$G$7:$G$206,"Anfrage")=1,2,IF(COUNTIFS(Buchungen!$A$7:$A$206,"&lt;="&amp;AT14,Buchungen!$B$7:$B$206,"&gt;"&amp;AT14,Buchungen!$G$7:$G$206,"Eigennutzung")=1,3,IF(COUNTIFS(Buchungen!$A$7:$A$206,"&lt;="&amp;AT14,Buchungen!$B$7:$B$206,"&gt;"&amp;AT14,Buchungen!$G$7:$G$206,"Gesperrt")=1,4,9)))))))</f>
        <v>0</v>
      </c>
      <c r="CA14">
        <f>IF(AU14=0,-1,IF(COUNTIFS(Buchungen!$A$7:$A$206,"&lt;="&amp;AU14,Buchungen!$B$7:$B$206,"&gt;"&amp;AU14,Buchungen!$G$7:$G$206,"&lt;&gt;Storniert")=0,0,IF(COUNTIFS(Buchungen!$A$7:$A$206,"&lt;="&amp;AU14,Buchungen!$B$7:$B$206,"&gt;"&amp;AU14,Buchungen!$G$7:$G$206,"&lt;&gt;Storniert")&gt;1,9,IF(COUNTIFS(Buchungen!$A$7:$A$206,"&lt;="&amp;AU14,Buchungen!$B$7:$B$206,"&gt;"&amp;AU14,Buchungen!$G$7:$G$206,"Gebucht")=1,1,IF(COUNTIFS(Buchungen!$A$7:$A$206,"&lt;="&amp;AU14,Buchungen!$B$7:$B$206,"&gt;"&amp;AU14,Buchungen!$G$7:$G$206,"Anfrage")=1,2,IF(COUNTIFS(Buchungen!$A$7:$A$206,"&lt;="&amp;AU14,Buchungen!$B$7:$B$206,"&gt;"&amp;AU14,Buchungen!$G$7:$G$206,"Eigennutzung")=1,3,IF(COUNTIFS(Buchungen!$A$7:$A$206,"&lt;="&amp;AU14,Buchungen!$B$7:$B$206,"&gt;"&amp;AU14,Buchungen!$G$7:$G$206,"Gesperrt")=1,4,9)))))))</f>
        <v>0</v>
      </c>
      <c r="CB14">
        <f>IF(AV14=0,-1,IF(COUNTIFS(Buchungen!$A$7:$A$206,"&lt;="&amp;AV14,Buchungen!$B$7:$B$206,"&gt;"&amp;AV14,Buchungen!$G$7:$G$206,"&lt;&gt;Storniert")=0,0,IF(COUNTIFS(Buchungen!$A$7:$A$206,"&lt;="&amp;AV14,Buchungen!$B$7:$B$206,"&gt;"&amp;AV14,Buchungen!$G$7:$G$206,"&lt;&gt;Storniert")&gt;1,9,IF(COUNTIFS(Buchungen!$A$7:$A$206,"&lt;="&amp;AV14,Buchungen!$B$7:$B$206,"&gt;"&amp;AV14,Buchungen!$G$7:$G$206,"Gebucht")=1,1,IF(COUNTIFS(Buchungen!$A$7:$A$206,"&lt;="&amp;AV14,Buchungen!$B$7:$B$206,"&gt;"&amp;AV14,Buchungen!$G$7:$G$206,"Anfrage")=1,2,IF(COUNTIFS(Buchungen!$A$7:$A$206,"&lt;="&amp;AV14,Buchungen!$B$7:$B$206,"&gt;"&amp;AV14,Buchungen!$G$7:$G$206,"Eigennutzung")=1,3,IF(COUNTIFS(Buchungen!$A$7:$A$206,"&lt;="&amp;AV14,Buchungen!$B$7:$B$206,"&gt;"&amp;AV14,Buchungen!$G$7:$G$206,"Gesperrt")=1,4,9)))))))</f>
        <v>0</v>
      </c>
      <c r="CC14">
        <f>IF(AW14=0,-1,IF(COUNTIFS(Buchungen!$A$7:$A$206,"&lt;="&amp;AW14,Buchungen!$B$7:$B$206,"&gt;"&amp;AW14,Buchungen!$G$7:$G$206,"&lt;&gt;Storniert")=0,0,IF(COUNTIFS(Buchungen!$A$7:$A$206,"&lt;="&amp;AW14,Buchungen!$B$7:$B$206,"&gt;"&amp;AW14,Buchungen!$G$7:$G$206,"&lt;&gt;Storniert")&gt;1,9,IF(COUNTIFS(Buchungen!$A$7:$A$206,"&lt;="&amp;AW14,Buchungen!$B$7:$B$206,"&gt;"&amp;AW14,Buchungen!$G$7:$G$206,"Gebucht")=1,1,IF(COUNTIFS(Buchungen!$A$7:$A$206,"&lt;="&amp;AW14,Buchungen!$B$7:$B$206,"&gt;"&amp;AW14,Buchungen!$G$7:$G$206,"Anfrage")=1,2,IF(COUNTIFS(Buchungen!$A$7:$A$206,"&lt;="&amp;AW14,Buchungen!$B$7:$B$206,"&gt;"&amp;AW14,Buchungen!$G$7:$G$206,"Eigennutzung")=1,3,IF(COUNTIFS(Buchungen!$A$7:$A$206,"&lt;="&amp;AW14,Buchungen!$B$7:$B$206,"&gt;"&amp;AW14,Buchungen!$G$7:$G$206,"Gesperrt")=1,4,9)))))))</f>
        <v>0</v>
      </c>
      <c r="CD14">
        <f>IF(AX14=0,-1,IF(COUNTIFS(Buchungen!$A$7:$A$206,"&lt;="&amp;AX14,Buchungen!$B$7:$B$206,"&gt;"&amp;AX14,Buchungen!$G$7:$G$206,"&lt;&gt;Storniert")=0,0,IF(COUNTIFS(Buchungen!$A$7:$A$206,"&lt;="&amp;AX14,Buchungen!$B$7:$B$206,"&gt;"&amp;AX14,Buchungen!$G$7:$G$206,"&lt;&gt;Storniert")&gt;1,9,IF(COUNTIFS(Buchungen!$A$7:$A$206,"&lt;="&amp;AX14,Buchungen!$B$7:$B$206,"&gt;"&amp;AX14,Buchungen!$G$7:$G$206,"Gebucht")=1,1,IF(COUNTIFS(Buchungen!$A$7:$A$206,"&lt;="&amp;AX14,Buchungen!$B$7:$B$206,"&gt;"&amp;AX14,Buchungen!$G$7:$G$206,"Anfrage")=1,2,IF(COUNTIFS(Buchungen!$A$7:$A$206,"&lt;="&amp;AX14,Buchungen!$B$7:$B$206,"&gt;"&amp;AX14,Buchungen!$G$7:$G$206,"Eigennutzung")=1,3,IF(COUNTIFS(Buchungen!$A$7:$A$206,"&lt;="&amp;AX14,Buchungen!$B$7:$B$206,"&gt;"&amp;AX14,Buchungen!$G$7:$G$206,"Gesperrt")=1,4,9)))))))</f>
        <v>0</v>
      </c>
      <c r="CE14">
        <f>IF(AY14=0,-1,IF(COUNTIFS(Buchungen!$A$7:$A$206,"&lt;="&amp;AY14,Buchungen!$B$7:$B$206,"&gt;"&amp;AY14,Buchungen!$G$7:$G$206,"&lt;&gt;Storniert")=0,0,IF(COUNTIFS(Buchungen!$A$7:$A$206,"&lt;="&amp;AY14,Buchungen!$B$7:$B$206,"&gt;"&amp;AY14,Buchungen!$G$7:$G$206,"&lt;&gt;Storniert")&gt;1,9,IF(COUNTIFS(Buchungen!$A$7:$A$206,"&lt;="&amp;AY14,Buchungen!$B$7:$B$206,"&gt;"&amp;AY14,Buchungen!$G$7:$G$206,"Gebucht")=1,1,IF(COUNTIFS(Buchungen!$A$7:$A$206,"&lt;="&amp;AY14,Buchungen!$B$7:$B$206,"&gt;"&amp;AY14,Buchungen!$G$7:$G$206,"Anfrage")=1,2,IF(COUNTIFS(Buchungen!$A$7:$A$206,"&lt;="&amp;AY14,Buchungen!$B$7:$B$206,"&gt;"&amp;AY14,Buchungen!$G$7:$G$206,"Eigennutzung")=1,3,IF(COUNTIFS(Buchungen!$A$7:$A$206,"&lt;="&amp;AY14,Buchungen!$B$7:$B$206,"&gt;"&amp;AY14,Buchungen!$G$7:$G$206,"Gesperrt")=1,4,9)))))))</f>
        <v>0</v>
      </c>
      <c r="CF14">
        <f>IF(AZ14=0,-1,IF(COUNTIFS(Buchungen!$A$7:$A$206,"&lt;="&amp;AZ14,Buchungen!$B$7:$B$206,"&gt;"&amp;AZ14,Buchungen!$G$7:$G$206,"&lt;&gt;Storniert")=0,0,IF(COUNTIFS(Buchungen!$A$7:$A$206,"&lt;="&amp;AZ14,Buchungen!$B$7:$B$206,"&gt;"&amp;AZ14,Buchungen!$G$7:$G$206,"&lt;&gt;Storniert")&gt;1,9,IF(COUNTIFS(Buchungen!$A$7:$A$206,"&lt;="&amp;AZ14,Buchungen!$B$7:$B$206,"&gt;"&amp;AZ14,Buchungen!$G$7:$G$206,"Gebucht")=1,1,IF(COUNTIFS(Buchungen!$A$7:$A$206,"&lt;="&amp;AZ14,Buchungen!$B$7:$B$206,"&gt;"&amp;AZ14,Buchungen!$G$7:$G$206,"Anfrage")=1,2,IF(COUNTIFS(Buchungen!$A$7:$A$206,"&lt;="&amp;AZ14,Buchungen!$B$7:$B$206,"&gt;"&amp;AZ14,Buchungen!$G$7:$G$206,"Eigennutzung")=1,3,IF(COUNTIFS(Buchungen!$A$7:$A$206,"&lt;="&amp;AZ14,Buchungen!$B$7:$B$206,"&gt;"&amp;AZ14,Buchungen!$G$7:$G$206,"Gesperrt")=1,4,9)))))))</f>
        <v>0</v>
      </c>
      <c r="CG14">
        <f>IF(BA14=0,-1,IF(COUNTIFS(Buchungen!$A$7:$A$206,"&lt;="&amp;BA14,Buchungen!$B$7:$B$206,"&gt;"&amp;BA14,Buchungen!$G$7:$G$206,"&lt;&gt;Storniert")=0,0,IF(COUNTIFS(Buchungen!$A$7:$A$206,"&lt;="&amp;BA14,Buchungen!$B$7:$B$206,"&gt;"&amp;BA14,Buchungen!$G$7:$G$206,"&lt;&gt;Storniert")&gt;1,9,IF(COUNTIFS(Buchungen!$A$7:$A$206,"&lt;="&amp;BA14,Buchungen!$B$7:$B$206,"&gt;"&amp;BA14,Buchungen!$G$7:$G$206,"Gebucht")=1,1,IF(COUNTIFS(Buchungen!$A$7:$A$206,"&lt;="&amp;BA14,Buchungen!$B$7:$B$206,"&gt;"&amp;BA14,Buchungen!$G$7:$G$206,"Anfrage")=1,2,IF(COUNTIFS(Buchungen!$A$7:$A$206,"&lt;="&amp;BA14,Buchungen!$B$7:$B$206,"&gt;"&amp;BA14,Buchungen!$G$7:$G$206,"Eigennutzung")=1,3,IF(COUNTIFS(Buchungen!$A$7:$A$206,"&lt;="&amp;BA14,Buchungen!$B$7:$B$206,"&gt;"&amp;BA14,Buchungen!$G$7:$G$206,"Gesperrt")=1,4,9)))))))</f>
        <v>0</v>
      </c>
      <c r="CH14">
        <f>IF(BB14=0,-1,IF(COUNTIFS(Buchungen!$A$7:$A$206,"&lt;="&amp;BB14,Buchungen!$B$7:$B$206,"&gt;"&amp;BB14,Buchungen!$G$7:$G$206,"&lt;&gt;Storniert")=0,0,IF(COUNTIFS(Buchungen!$A$7:$A$206,"&lt;="&amp;BB14,Buchungen!$B$7:$B$206,"&gt;"&amp;BB14,Buchungen!$G$7:$G$206,"&lt;&gt;Storniert")&gt;1,9,IF(COUNTIFS(Buchungen!$A$7:$A$206,"&lt;="&amp;BB14,Buchungen!$B$7:$B$206,"&gt;"&amp;BB14,Buchungen!$G$7:$G$206,"Gebucht")=1,1,IF(COUNTIFS(Buchungen!$A$7:$A$206,"&lt;="&amp;BB14,Buchungen!$B$7:$B$206,"&gt;"&amp;BB14,Buchungen!$G$7:$G$206,"Anfrage")=1,2,IF(COUNTIFS(Buchungen!$A$7:$A$206,"&lt;="&amp;BB14,Buchungen!$B$7:$B$206,"&gt;"&amp;BB14,Buchungen!$G$7:$G$206,"Eigennutzung")=1,3,IF(COUNTIFS(Buchungen!$A$7:$A$206,"&lt;="&amp;BB14,Buchungen!$B$7:$B$206,"&gt;"&amp;BB14,Buchungen!$G$7:$G$206,"Gesperrt")=1,4,9)))))))</f>
        <v>0</v>
      </c>
      <c r="CI14">
        <f>IF(BC14=0,-1,IF(COUNTIFS(Buchungen!$A$7:$A$206,"&lt;="&amp;BC14,Buchungen!$B$7:$B$206,"&gt;"&amp;BC14,Buchungen!$G$7:$G$206,"&lt;&gt;Storniert")=0,0,IF(COUNTIFS(Buchungen!$A$7:$A$206,"&lt;="&amp;BC14,Buchungen!$B$7:$B$206,"&gt;"&amp;BC14,Buchungen!$G$7:$G$206,"&lt;&gt;Storniert")&gt;1,9,IF(COUNTIFS(Buchungen!$A$7:$A$206,"&lt;="&amp;BC14,Buchungen!$B$7:$B$206,"&gt;"&amp;BC14,Buchungen!$G$7:$G$206,"Gebucht")=1,1,IF(COUNTIFS(Buchungen!$A$7:$A$206,"&lt;="&amp;BC14,Buchungen!$B$7:$B$206,"&gt;"&amp;BC14,Buchungen!$G$7:$G$206,"Anfrage")=1,2,IF(COUNTIFS(Buchungen!$A$7:$A$206,"&lt;="&amp;BC14,Buchungen!$B$7:$B$206,"&gt;"&amp;BC14,Buchungen!$G$7:$G$206,"Eigennutzung")=1,3,IF(COUNTIFS(Buchungen!$A$7:$A$206,"&lt;="&amp;BC14,Buchungen!$B$7:$B$206,"&gt;"&amp;BC14,Buchungen!$G$7:$G$206,"Gesperrt")=1,4,9)))))))</f>
        <v>0</v>
      </c>
      <c r="CJ14">
        <f>IF(BD14=0,-1,IF(COUNTIFS(Buchungen!$A$7:$A$206,"&lt;="&amp;BD14,Buchungen!$B$7:$B$206,"&gt;"&amp;BD14,Buchungen!$G$7:$G$206,"&lt;&gt;Storniert")=0,0,IF(COUNTIFS(Buchungen!$A$7:$A$206,"&lt;="&amp;BD14,Buchungen!$B$7:$B$206,"&gt;"&amp;BD14,Buchungen!$G$7:$G$206,"&lt;&gt;Storniert")&gt;1,9,IF(COUNTIFS(Buchungen!$A$7:$A$206,"&lt;="&amp;BD14,Buchungen!$B$7:$B$206,"&gt;"&amp;BD14,Buchungen!$G$7:$G$206,"Gebucht")=1,1,IF(COUNTIFS(Buchungen!$A$7:$A$206,"&lt;="&amp;BD14,Buchungen!$B$7:$B$206,"&gt;"&amp;BD14,Buchungen!$G$7:$G$206,"Anfrage")=1,2,IF(COUNTIFS(Buchungen!$A$7:$A$206,"&lt;="&amp;BD14,Buchungen!$B$7:$B$206,"&gt;"&amp;BD14,Buchungen!$G$7:$G$206,"Eigennutzung")=1,3,IF(COUNTIFS(Buchungen!$A$7:$A$206,"&lt;="&amp;BD14,Buchungen!$B$7:$B$206,"&gt;"&amp;BD14,Buchungen!$G$7:$G$206,"Gesperrt")=1,4,9)))))))</f>
        <v>0</v>
      </c>
      <c r="CK14">
        <f>IF(BE14=0,-1,IF(COUNTIFS(Buchungen!$A$7:$A$206,"&lt;="&amp;BE14,Buchungen!$B$7:$B$206,"&gt;"&amp;BE14,Buchungen!$G$7:$G$206,"&lt;&gt;Storniert")=0,0,IF(COUNTIFS(Buchungen!$A$7:$A$206,"&lt;="&amp;BE14,Buchungen!$B$7:$B$206,"&gt;"&amp;BE14,Buchungen!$G$7:$G$206,"&lt;&gt;Storniert")&gt;1,9,IF(COUNTIFS(Buchungen!$A$7:$A$206,"&lt;="&amp;BE14,Buchungen!$B$7:$B$206,"&gt;"&amp;BE14,Buchungen!$G$7:$G$206,"Gebucht")=1,1,IF(COUNTIFS(Buchungen!$A$7:$A$206,"&lt;="&amp;BE14,Buchungen!$B$7:$B$206,"&gt;"&amp;BE14,Buchungen!$G$7:$G$206,"Anfrage")=1,2,IF(COUNTIFS(Buchungen!$A$7:$A$206,"&lt;="&amp;BE14,Buchungen!$B$7:$B$206,"&gt;"&amp;BE14,Buchungen!$G$7:$G$206,"Eigennutzung")=1,3,IF(COUNTIFS(Buchungen!$A$7:$A$206,"&lt;="&amp;BE14,Buchungen!$B$7:$B$206,"&gt;"&amp;BE14,Buchungen!$G$7:$G$206,"Gesperrt")=1,4,9)))))))</f>
        <v>0</v>
      </c>
      <c r="CL14">
        <f>IF(BF14=0,-1,IF(COUNTIFS(Buchungen!$A$7:$A$206,"&lt;="&amp;BF14,Buchungen!$B$7:$B$206,"&gt;"&amp;BF14,Buchungen!$G$7:$G$206,"&lt;&gt;Storniert")=0,0,IF(COUNTIFS(Buchungen!$A$7:$A$206,"&lt;="&amp;BF14,Buchungen!$B$7:$B$206,"&gt;"&amp;BF14,Buchungen!$G$7:$G$206,"&lt;&gt;Storniert")&gt;1,9,IF(COUNTIFS(Buchungen!$A$7:$A$206,"&lt;="&amp;BF14,Buchungen!$B$7:$B$206,"&gt;"&amp;BF14,Buchungen!$G$7:$G$206,"Gebucht")=1,1,IF(COUNTIFS(Buchungen!$A$7:$A$206,"&lt;="&amp;BF14,Buchungen!$B$7:$B$206,"&gt;"&amp;BF14,Buchungen!$G$7:$G$206,"Anfrage")=1,2,IF(COUNTIFS(Buchungen!$A$7:$A$206,"&lt;="&amp;BF14,Buchungen!$B$7:$B$206,"&gt;"&amp;BF14,Buchungen!$G$7:$G$206,"Eigennutzung")=1,3,IF(COUNTIFS(Buchungen!$A$7:$A$206,"&lt;="&amp;BF14,Buchungen!$B$7:$B$206,"&gt;"&amp;BF14,Buchungen!$G$7:$G$206,"Gesperrt")=1,4,9)))))))</f>
        <v>0</v>
      </c>
      <c r="CM14">
        <f>IF(BG14=0,-1,IF(COUNTIFS(Buchungen!$A$7:$A$206,"&lt;="&amp;BG14,Buchungen!$B$7:$B$206,"&gt;"&amp;BG14,Buchungen!$G$7:$G$206,"&lt;&gt;Storniert")=0,0,IF(COUNTIFS(Buchungen!$A$7:$A$206,"&lt;="&amp;BG14,Buchungen!$B$7:$B$206,"&gt;"&amp;BG14,Buchungen!$G$7:$G$206,"&lt;&gt;Storniert")&gt;1,9,IF(COUNTIFS(Buchungen!$A$7:$A$206,"&lt;="&amp;BG14,Buchungen!$B$7:$B$206,"&gt;"&amp;BG14,Buchungen!$G$7:$G$206,"Gebucht")=1,1,IF(COUNTIFS(Buchungen!$A$7:$A$206,"&lt;="&amp;BG14,Buchungen!$B$7:$B$206,"&gt;"&amp;BG14,Buchungen!$G$7:$G$206,"Anfrage")=1,2,IF(COUNTIFS(Buchungen!$A$7:$A$206,"&lt;="&amp;BG14,Buchungen!$B$7:$B$206,"&gt;"&amp;BG14,Buchungen!$G$7:$G$206,"Eigennutzung")=1,3,IF(COUNTIFS(Buchungen!$A$7:$A$206,"&lt;="&amp;BG14,Buchungen!$B$7:$B$206,"&gt;"&amp;BG14,Buchungen!$G$7:$G$206,"Gesperrt")=1,4,9)))))))</f>
        <v>0</v>
      </c>
      <c r="CN14">
        <f>IF(BH14=0,-1,IF(COUNTIFS(Buchungen!$A$7:$A$206,"&lt;="&amp;BH14,Buchungen!$B$7:$B$206,"&gt;"&amp;BH14,Buchungen!$G$7:$G$206,"&lt;&gt;Storniert")=0,0,IF(COUNTIFS(Buchungen!$A$7:$A$206,"&lt;="&amp;BH14,Buchungen!$B$7:$B$206,"&gt;"&amp;BH14,Buchungen!$G$7:$G$206,"&lt;&gt;Storniert")&gt;1,9,IF(COUNTIFS(Buchungen!$A$7:$A$206,"&lt;="&amp;BH14,Buchungen!$B$7:$B$206,"&gt;"&amp;BH14,Buchungen!$G$7:$G$206,"Gebucht")=1,1,IF(COUNTIFS(Buchungen!$A$7:$A$206,"&lt;="&amp;BH14,Buchungen!$B$7:$B$206,"&gt;"&amp;BH14,Buchungen!$G$7:$G$206,"Anfrage")=1,2,IF(COUNTIFS(Buchungen!$A$7:$A$206,"&lt;="&amp;BH14,Buchungen!$B$7:$B$206,"&gt;"&amp;BH14,Buchungen!$G$7:$G$206,"Eigennutzung")=1,3,IF(COUNTIFS(Buchungen!$A$7:$A$206,"&lt;="&amp;BH14,Buchungen!$B$7:$B$206,"&gt;"&amp;BH14,Buchungen!$G$7:$G$206,"Gesperrt")=1,4,9)))))))</f>
        <v>0</v>
      </c>
      <c r="CO14">
        <f>IF(BI14=0,-1,IF(COUNTIFS(Buchungen!$A$7:$A$206,"&lt;="&amp;BI14,Buchungen!$B$7:$B$206,"&gt;"&amp;BI14,Buchungen!$G$7:$G$206,"&lt;&gt;Storniert")=0,0,IF(COUNTIFS(Buchungen!$A$7:$A$206,"&lt;="&amp;BI14,Buchungen!$B$7:$B$206,"&gt;"&amp;BI14,Buchungen!$G$7:$G$206,"&lt;&gt;Storniert")&gt;1,9,IF(COUNTIFS(Buchungen!$A$7:$A$206,"&lt;="&amp;BI14,Buchungen!$B$7:$B$206,"&gt;"&amp;BI14,Buchungen!$G$7:$G$206,"Gebucht")=1,1,IF(COUNTIFS(Buchungen!$A$7:$A$206,"&lt;="&amp;BI14,Buchungen!$B$7:$B$206,"&gt;"&amp;BI14,Buchungen!$G$7:$G$206,"Anfrage")=1,2,IF(COUNTIFS(Buchungen!$A$7:$A$206,"&lt;="&amp;BI14,Buchungen!$B$7:$B$206,"&gt;"&amp;BI14,Buchungen!$G$7:$G$206,"Eigennutzung")=1,3,IF(COUNTIFS(Buchungen!$A$7:$A$206,"&lt;="&amp;BI14,Buchungen!$B$7:$B$206,"&gt;"&amp;BI14,Buchungen!$G$7:$G$206,"Gesperrt")=1,4,9)))))))</f>
        <v>0</v>
      </c>
      <c r="CP14">
        <f>IF(BJ14=0,-1,IF(COUNTIFS(Buchungen!$A$7:$A$206,"&lt;="&amp;BJ14,Buchungen!$B$7:$B$206,"&gt;"&amp;BJ14,Buchungen!$G$7:$G$206,"&lt;&gt;Storniert")=0,0,IF(COUNTIFS(Buchungen!$A$7:$A$206,"&lt;="&amp;BJ14,Buchungen!$B$7:$B$206,"&gt;"&amp;BJ14,Buchungen!$G$7:$G$206,"&lt;&gt;Storniert")&gt;1,9,IF(COUNTIFS(Buchungen!$A$7:$A$206,"&lt;="&amp;BJ14,Buchungen!$B$7:$B$206,"&gt;"&amp;BJ14,Buchungen!$G$7:$G$206,"Gebucht")=1,1,IF(COUNTIFS(Buchungen!$A$7:$A$206,"&lt;="&amp;BJ14,Buchungen!$B$7:$B$206,"&gt;"&amp;BJ14,Buchungen!$G$7:$G$206,"Anfrage")=1,2,IF(COUNTIFS(Buchungen!$A$7:$A$206,"&lt;="&amp;BJ14,Buchungen!$B$7:$B$206,"&gt;"&amp;BJ14,Buchungen!$G$7:$G$206,"Eigennutzung")=1,3,IF(COUNTIFS(Buchungen!$A$7:$A$206,"&lt;="&amp;BJ14,Buchungen!$B$7:$B$206,"&gt;"&amp;BJ14,Buchungen!$G$7:$G$206,"Gesperrt")=1,4,9)))))))</f>
        <v>0</v>
      </c>
      <c r="CQ14">
        <f>IF(BK14=0,-1,IF(COUNTIFS(Buchungen!$A$7:$A$206,"&lt;="&amp;BK14,Buchungen!$B$7:$B$206,"&gt;"&amp;BK14,Buchungen!$G$7:$G$206,"&lt;&gt;Storniert")=0,0,IF(COUNTIFS(Buchungen!$A$7:$A$206,"&lt;="&amp;BK14,Buchungen!$B$7:$B$206,"&gt;"&amp;BK14,Buchungen!$G$7:$G$206,"&lt;&gt;Storniert")&gt;1,9,IF(COUNTIFS(Buchungen!$A$7:$A$206,"&lt;="&amp;BK14,Buchungen!$B$7:$B$206,"&gt;"&amp;BK14,Buchungen!$G$7:$G$206,"Gebucht")=1,1,IF(COUNTIFS(Buchungen!$A$7:$A$206,"&lt;="&amp;BK14,Buchungen!$B$7:$B$206,"&gt;"&amp;BK14,Buchungen!$G$7:$G$206,"Anfrage")=1,2,IF(COUNTIFS(Buchungen!$A$7:$A$206,"&lt;="&amp;BK14,Buchungen!$B$7:$B$206,"&gt;"&amp;BK14,Buchungen!$G$7:$G$206,"Eigennutzung")=1,3,IF(COUNTIFS(Buchungen!$A$7:$A$206,"&lt;="&amp;BK14,Buchungen!$B$7:$B$206,"&gt;"&amp;BK14,Buchungen!$G$7:$G$206,"Gesperrt")=1,4,9)))))))</f>
        <v>0</v>
      </c>
      <c r="CR14">
        <f>IF(BL14=0,-1,IF(COUNTIFS(Buchungen!$A$7:$A$206,"&lt;="&amp;BL14,Buchungen!$B$7:$B$206,"&gt;"&amp;BL14,Buchungen!$G$7:$G$206,"&lt;&gt;Storniert")=0,0,IF(COUNTIFS(Buchungen!$A$7:$A$206,"&lt;="&amp;BL14,Buchungen!$B$7:$B$206,"&gt;"&amp;BL14,Buchungen!$G$7:$G$206,"&lt;&gt;Storniert")&gt;1,9,IF(COUNTIFS(Buchungen!$A$7:$A$206,"&lt;="&amp;BL14,Buchungen!$B$7:$B$206,"&gt;"&amp;BL14,Buchungen!$G$7:$G$206,"Gebucht")=1,1,IF(COUNTIFS(Buchungen!$A$7:$A$206,"&lt;="&amp;BL14,Buchungen!$B$7:$B$206,"&gt;"&amp;BL14,Buchungen!$G$7:$G$206,"Anfrage")=1,2,IF(COUNTIFS(Buchungen!$A$7:$A$206,"&lt;="&amp;BL14,Buchungen!$B$7:$B$206,"&gt;"&amp;BL14,Buchungen!$G$7:$G$206,"Eigennutzung")=1,3,IF(COUNTIFS(Buchungen!$A$7:$A$206,"&lt;="&amp;BL14,Buchungen!$B$7:$B$206,"&gt;"&amp;BL14,Buchungen!$G$7:$G$206,"Gesperrt")=1,4,9)))))))</f>
        <v>-1</v>
      </c>
    </row>
    <row r="15" spans="1:96" ht="20.100000000000001" customHeight="1" x14ac:dyDescent="0.25">
      <c r="A15" s="16" t="s">
        <v>41</v>
      </c>
      <c r="B15" s="17" t="str">
        <f>IF(AH15=0,"",IF(AND(COUNTIFS(Buchungen!$A$7:$A$206,AH15,Buchungen!$G$7:$G$206,"&lt;&gt;Storniert")&gt;0,COUNTIFS(Buchungen!$B$7:$B$206,AH15,Buchungen!$G$7:$G$206,"&lt;&gt;Storniert")&gt;0),"W",IF(COUNTIFS(Buchungen!$A$7:$A$206,AH15,Buchungen!$G$7:$G$206,"&lt;&gt;Storniert")&gt;0,"An",IF(COUNTIFS(Buchungen!$B$7:$B$206,AH15,Buchungen!$G$7:$G$206,"&lt;&gt;Storniert")&gt;0,"Ab",""))))</f>
        <v/>
      </c>
      <c r="C15" s="17" t="str">
        <f>IF(AI15=0,"",IF(AND(COUNTIFS(Buchungen!$A$7:$A$206,AI15,Buchungen!$G$7:$G$206,"&lt;&gt;Storniert")&gt;0,COUNTIFS(Buchungen!$B$7:$B$206,AI15,Buchungen!$G$7:$G$206,"&lt;&gt;Storniert")&gt;0),"W",IF(COUNTIFS(Buchungen!$A$7:$A$206,AI15,Buchungen!$G$7:$G$206,"&lt;&gt;Storniert")&gt;0,"An",IF(COUNTIFS(Buchungen!$B$7:$B$206,AI15,Buchungen!$G$7:$G$206,"&lt;&gt;Storniert")&gt;0,"Ab",""))))</f>
        <v/>
      </c>
      <c r="D15" s="17" t="str">
        <f>IF(AJ15=0,"",IF(AND(COUNTIFS(Buchungen!$A$7:$A$206,AJ15,Buchungen!$G$7:$G$206,"&lt;&gt;Storniert")&gt;0,COUNTIFS(Buchungen!$B$7:$B$206,AJ15,Buchungen!$G$7:$G$206,"&lt;&gt;Storniert")&gt;0),"W",IF(COUNTIFS(Buchungen!$A$7:$A$206,AJ15,Buchungen!$G$7:$G$206,"&lt;&gt;Storniert")&gt;0,"An",IF(COUNTIFS(Buchungen!$B$7:$B$206,AJ15,Buchungen!$G$7:$G$206,"&lt;&gt;Storniert")&gt;0,"Ab",""))))</f>
        <v/>
      </c>
      <c r="E15" s="17" t="str">
        <f>IF(AK15=0,"",IF(AND(COUNTIFS(Buchungen!$A$7:$A$206,AK15,Buchungen!$G$7:$G$206,"&lt;&gt;Storniert")&gt;0,COUNTIFS(Buchungen!$B$7:$B$206,AK15,Buchungen!$G$7:$G$206,"&lt;&gt;Storniert")&gt;0),"W",IF(COUNTIFS(Buchungen!$A$7:$A$206,AK15,Buchungen!$G$7:$G$206,"&lt;&gt;Storniert")&gt;0,"An",IF(COUNTIFS(Buchungen!$B$7:$B$206,AK15,Buchungen!$G$7:$G$206,"&lt;&gt;Storniert")&gt;0,"Ab",""))))</f>
        <v/>
      </c>
      <c r="F15" s="17" t="str">
        <f>IF(AL15=0,"",IF(AND(COUNTIFS(Buchungen!$A$7:$A$206,AL15,Buchungen!$G$7:$G$206,"&lt;&gt;Storniert")&gt;0,COUNTIFS(Buchungen!$B$7:$B$206,AL15,Buchungen!$G$7:$G$206,"&lt;&gt;Storniert")&gt;0),"W",IF(COUNTIFS(Buchungen!$A$7:$A$206,AL15,Buchungen!$G$7:$G$206,"&lt;&gt;Storniert")&gt;0,"An",IF(COUNTIFS(Buchungen!$B$7:$B$206,AL15,Buchungen!$G$7:$G$206,"&lt;&gt;Storniert")&gt;0,"Ab",""))))</f>
        <v/>
      </c>
      <c r="G15" s="17" t="str">
        <f>IF(AM15=0,"",IF(AND(COUNTIFS(Buchungen!$A$7:$A$206,AM15,Buchungen!$G$7:$G$206,"&lt;&gt;Storniert")&gt;0,COUNTIFS(Buchungen!$B$7:$B$206,AM15,Buchungen!$G$7:$G$206,"&lt;&gt;Storniert")&gt;0),"W",IF(COUNTIFS(Buchungen!$A$7:$A$206,AM15,Buchungen!$G$7:$G$206,"&lt;&gt;Storniert")&gt;0,"An",IF(COUNTIFS(Buchungen!$B$7:$B$206,AM15,Buchungen!$G$7:$G$206,"&lt;&gt;Storniert")&gt;0,"Ab",""))))</f>
        <v/>
      </c>
      <c r="H15" s="17" t="str">
        <f>IF(AN15=0,"",IF(AND(COUNTIFS(Buchungen!$A$7:$A$206,AN15,Buchungen!$G$7:$G$206,"&lt;&gt;Storniert")&gt;0,COUNTIFS(Buchungen!$B$7:$B$206,AN15,Buchungen!$G$7:$G$206,"&lt;&gt;Storniert")&gt;0),"W",IF(COUNTIFS(Buchungen!$A$7:$A$206,AN15,Buchungen!$G$7:$G$206,"&lt;&gt;Storniert")&gt;0,"An",IF(COUNTIFS(Buchungen!$B$7:$B$206,AN15,Buchungen!$G$7:$G$206,"&lt;&gt;Storniert")&gt;0,"Ab",""))))</f>
        <v/>
      </c>
      <c r="I15" s="17" t="str">
        <f>IF(AO15=0,"",IF(AND(COUNTIFS(Buchungen!$A$7:$A$206,AO15,Buchungen!$G$7:$G$206,"&lt;&gt;Storniert")&gt;0,COUNTIFS(Buchungen!$B$7:$B$206,AO15,Buchungen!$G$7:$G$206,"&lt;&gt;Storniert")&gt;0),"W",IF(COUNTIFS(Buchungen!$A$7:$A$206,AO15,Buchungen!$G$7:$G$206,"&lt;&gt;Storniert")&gt;0,"An",IF(COUNTIFS(Buchungen!$B$7:$B$206,AO15,Buchungen!$G$7:$G$206,"&lt;&gt;Storniert")&gt;0,"Ab",""))))</f>
        <v/>
      </c>
      <c r="J15" s="17" t="str">
        <f>IF(AP15=0,"",IF(AND(COUNTIFS(Buchungen!$A$7:$A$206,AP15,Buchungen!$G$7:$G$206,"&lt;&gt;Storniert")&gt;0,COUNTIFS(Buchungen!$B$7:$B$206,AP15,Buchungen!$G$7:$G$206,"&lt;&gt;Storniert")&gt;0),"W",IF(COUNTIFS(Buchungen!$A$7:$A$206,AP15,Buchungen!$G$7:$G$206,"&lt;&gt;Storniert")&gt;0,"An",IF(COUNTIFS(Buchungen!$B$7:$B$206,AP15,Buchungen!$G$7:$G$206,"&lt;&gt;Storniert")&gt;0,"Ab",""))))</f>
        <v/>
      </c>
      <c r="K15" s="17" t="str">
        <f>IF(AQ15=0,"",IF(AND(COUNTIFS(Buchungen!$A$7:$A$206,AQ15,Buchungen!$G$7:$G$206,"&lt;&gt;Storniert")&gt;0,COUNTIFS(Buchungen!$B$7:$B$206,AQ15,Buchungen!$G$7:$G$206,"&lt;&gt;Storniert")&gt;0),"W",IF(COUNTIFS(Buchungen!$A$7:$A$206,AQ15,Buchungen!$G$7:$G$206,"&lt;&gt;Storniert")&gt;0,"An",IF(COUNTIFS(Buchungen!$B$7:$B$206,AQ15,Buchungen!$G$7:$G$206,"&lt;&gt;Storniert")&gt;0,"Ab",""))))</f>
        <v/>
      </c>
      <c r="L15" s="17" t="str">
        <f>IF(AR15=0,"",IF(AND(COUNTIFS(Buchungen!$A$7:$A$206,AR15,Buchungen!$G$7:$G$206,"&lt;&gt;Storniert")&gt;0,COUNTIFS(Buchungen!$B$7:$B$206,AR15,Buchungen!$G$7:$G$206,"&lt;&gt;Storniert")&gt;0),"W",IF(COUNTIFS(Buchungen!$A$7:$A$206,AR15,Buchungen!$G$7:$G$206,"&lt;&gt;Storniert")&gt;0,"An",IF(COUNTIFS(Buchungen!$B$7:$B$206,AR15,Buchungen!$G$7:$G$206,"&lt;&gt;Storniert")&gt;0,"Ab",""))))</f>
        <v/>
      </c>
      <c r="M15" s="17" t="str">
        <f>IF(AS15=0,"",IF(AND(COUNTIFS(Buchungen!$A$7:$A$206,AS15,Buchungen!$G$7:$G$206,"&lt;&gt;Storniert")&gt;0,COUNTIFS(Buchungen!$B$7:$B$206,AS15,Buchungen!$G$7:$G$206,"&lt;&gt;Storniert")&gt;0),"W",IF(COUNTIFS(Buchungen!$A$7:$A$206,AS15,Buchungen!$G$7:$G$206,"&lt;&gt;Storniert")&gt;0,"An",IF(COUNTIFS(Buchungen!$B$7:$B$206,AS15,Buchungen!$G$7:$G$206,"&lt;&gt;Storniert")&gt;0,"Ab",""))))</f>
        <v/>
      </c>
      <c r="N15" s="17" t="str">
        <f>IF(AT15=0,"",IF(AND(COUNTIFS(Buchungen!$A$7:$A$206,AT15,Buchungen!$G$7:$G$206,"&lt;&gt;Storniert")&gt;0,COUNTIFS(Buchungen!$B$7:$B$206,AT15,Buchungen!$G$7:$G$206,"&lt;&gt;Storniert")&gt;0),"W",IF(COUNTIFS(Buchungen!$A$7:$A$206,AT15,Buchungen!$G$7:$G$206,"&lt;&gt;Storniert")&gt;0,"An",IF(COUNTIFS(Buchungen!$B$7:$B$206,AT15,Buchungen!$G$7:$G$206,"&lt;&gt;Storniert")&gt;0,"Ab",""))))</f>
        <v/>
      </c>
      <c r="O15" s="17" t="str">
        <f>IF(AU15=0,"",IF(AND(COUNTIFS(Buchungen!$A$7:$A$206,AU15,Buchungen!$G$7:$G$206,"&lt;&gt;Storniert")&gt;0,COUNTIFS(Buchungen!$B$7:$B$206,AU15,Buchungen!$G$7:$G$206,"&lt;&gt;Storniert")&gt;0),"W",IF(COUNTIFS(Buchungen!$A$7:$A$206,AU15,Buchungen!$G$7:$G$206,"&lt;&gt;Storniert")&gt;0,"An",IF(COUNTIFS(Buchungen!$B$7:$B$206,AU15,Buchungen!$G$7:$G$206,"&lt;&gt;Storniert")&gt;0,"Ab",""))))</f>
        <v/>
      </c>
      <c r="P15" s="17" t="str">
        <f>IF(AV15=0,"",IF(AND(COUNTIFS(Buchungen!$A$7:$A$206,AV15,Buchungen!$G$7:$G$206,"&lt;&gt;Storniert")&gt;0,COUNTIFS(Buchungen!$B$7:$B$206,AV15,Buchungen!$G$7:$G$206,"&lt;&gt;Storniert")&gt;0),"W",IF(COUNTIFS(Buchungen!$A$7:$A$206,AV15,Buchungen!$G$7:$G$206,"&lt;&gt;Storniert")&gt;0,"An",IF(COUNTIFS(Buchungen!$B$7:$B$206,AV15,Buchungen!$G$7:$G$206,"&lt;&gt;Storniert")&gt;0,"Ab",""))))</f>
        <v/>
      </c>
      <c r="Q15" s="17" t="str">
        <f>IF(AW15=0,"",IF(AND(COUNTIFS(Buchungen!$A$7:$A$206,AW15,Buchungen!$G$7:$G$206,"&lt;&gt;Storniert")&gt;0,COUNTIFS(Buchungen!$B$7:$B$206,AW15,Buchungen!$G$7:$G$206,"&lt;&gt;Storniert")&gt;0),"W",IF(COUNTIFS(Buchungen!$A$7:$A$206,AW15,Buchungen!$G$7:$G$206,"&lt;&gt;Storniert")&gt;0,"An",IF(COUNTIFS(Buchungen!$B$7:$B$206,AW15,Buchungen!$G$7:$G$206,"&lt;&gt;Storniert")&gt;0,"Ab",""))))</f>
        <v/>
      </c>
      <c r="R15" s="17" t="str">
        <f>IF(AX15=0,"",IF(AND(COUNTIFS(Buchungen!$A$7:$A$206,AX15,Buchungen!$G$7:$G$206,"&lt;&gt;Storniert")&gt;0,COUNTIFS(Buchungen!$B$7:$B$206,AX15,Buchungen!$G$7:$G$206,"&lt;&gt;Storniert")&gt;0),"W",IF(COUNTIFS(Buchungen!$A$7:$A$206,AX15,Buchungen!$G$7:$G$206,"&lt;&gt;Storniert")&gt;0,"An",IF(COUNTIFS(Buchungen!$B$7:$B$206,AX15,Buchungen!$G$7:$G$206,"&lt;&gt;Storniert")&gt;0,"Ab",""))))</f>
        <v/>
      </c>
      <c r="S15" s="17" t="str">
        <f>IF(AY15=0,"",IF(AND(COUNTIFS(Buchungen!$A$7:$A$206,AY15,Buchungen!$G$7:$G$206,"&lt;&gt;Storniert")&gt;0,COUNTIFS(Buchungen!$B$7:$B$206,AY15,Buchungen!$G$7:$G$206,"&lt;&gt;Storniert")&gt;0),"W",IF(COUNTIFS(Buchungen!$A$7:$A$206,AY15,Buchungen!$G$7:$G$206,"&lt;&gt;Storniert")&gt;0,"An",IF(COUNTIFS(Buchungen!$B$7:$B$206,AY15,Buchungen!$G$7:$G$206,"&lt;&gt;Storniert")&gt;0,"Ab",""))))</f>
        <v/>
      </c>
      <c r="T15" s="17" t="str">
        <f>IF(AZ15=0,"",IF(AND(COUNTIFS(Buchungen!$A$7:$A$206,AZ15,Buchungen!$G$7:$G$206,"&lt;&gt;Storniert")&gt;0,COUNTIFS(Buchungen!$B$7:$B$206,AZ15,Buchungen!$G$7:$G$206,"&lt;&gt;Storniert")&gt;0),"W",IF(COUNTIFS(Buchungen!$A$7:$A$206,AZ15,Buchungen!$G$7:$G$206,"&lt;&gt;Storniert")&gt;0,"An",IF(COUNTIFS(Buchungen!$B$7:$B$206,AZ15,Buchungen!$G$7:$G$206,"&lt;&gt;Storniert")&gt;0,"Ab",""))))</f>
        <v/>
      </c>
      <c r="U15" s="17" t="str">
        <f>IF(BA15=0,"",IF(AND(COUNTIFS(Buchungen!$A$7:$A$206,BA15,Buchungen!$G$7:$G$206,"&lt;&gt;Storniert")&gt;0,COUNTIFS(Buchungen!$B$7:$B$206,BA15,Buchungen!$G$7:$G$206,"&lt;&gt;Storniert")&gt;0),"W",IF(COUNTIFS(Buchungen!$A$7:$A$206,BA15,Buchungen!$G$7:$G$206,"&lt;&gt;Storniert")&gt;0,"An",IF(COUNTIFS(Buchungen!$B$7:$B$206,BA15,Buchungen!$G$7:$G$206,"&lt;&gt;Storniert")&gt;0,"Ab",""))))</f>
        <v/>
      </c>
      <c r="V15" s="17" t="str">
        <f>IF(BB15=0,"",IF(AND(COUNTIFS(Buchungen!$A$7:$A$206,BB15,Buchungen!$G$7:$G$206,"&lt;&gt;Storniert")&gt;0,COUNTIFS(Buchungen!$B$7:$B$206,BB15,Buchungen!$G$7:$G$206,"&lt;&gt;Storniert")&gt;0),"W",IF(COUNTIFS(Buchungen!$A$7:$A$206,BB15,Buchungen!$G$7:$G$206,"&lt;&gt;Storniert")&gt;0,"An",IF(COUNTIFS(Buchungen!$B$7:$B$206,BB15,Buchungen!$G$7:$G$206,"&lt;&gt;Storniert")&gt;0,"Ab",""))))</f>
        <v/>
      </c>
      <c r="W15" s="17" t="str">
        <f>IF(BC15=0,"",IF(AND(COUNTIFS(Buchungen!$A$7:$A$206,BC15,Buchungen!$G$7:$G$206,"&lt;&gt;Storniert")&gt;0,COUNTIFS(Buchungen!$B$7:$B$206,BC15,Buchungen!$G$7:$G$206,"&lt;&gt;Storniert")&gt;0),"W",IF(COUNTIFS(Buchungen!$A$7:$A$206,BC15,Buchungen!$G$7:$G$206,"&lt;&gt;Storniert")&gt;0,"An",IF(COUNTIFS(Buchungen!$B$7:$B$206,BC15,Buchungen!$G$7:$G$206,"&lt;&gt;Storniert")&gt;0,"Ab",""))))</f>
        <v/>
      </c>
      <c r="X15" s="17" t="str">
        <f>IF(BD15=0,"",IF(AND(COUNTIFS(Buchungen!$A$7:$A$206,BD15,Buchungen!$G$7:$G$206,"&lt;&gt;Storniert")&gt;0,COUNTIFS(Buchungen!$B$7:$B$206,BD15,Buchungen!$G$7:$G$206,"&lt;&gt;Storniert")&gt;0),"W",IF(COUNTIFS(Buchungen!$A$7:$A$206,BD15,Buchungen!$G$7:$G$206,"&lt;&gt;Storniert")&gt;0,"An",IF(COUNTIFS(Buchungen!$B$7:$B$206,BD15,Buchungen!$G$7:$G$206,"&lt;&gt;Storniert")&gt;0,"Ab",""))))</f>
        <v/>
      </c>
      <c r="Y15" s="17" t="str">
        <f>IF(BE15=0,"",IF(AND(COUNTIFS(Buchungen!$A$7:$A$206,BE15,Buchungen!$G$7:$G$206,"&lt;&gt;Storniert")&gt;0,COUNTIFS(Buchungen!$B$7:$B$206,BE15,Buchungen!$G$7:$G$206,"&lt;&gt;Storniert")&gt;0),"W",IF(COUNTIFS(Buchungen!$A$7:$A$206,BE15,Buchungen!$G$7:$G$206,"&lt;&gt;Storniert")&gt;0,"An",IF(COUNTIFS(Buchungen!$B$7:$B$206,BE15,Buchungen!$G$7:$G$206,"&lt;&gt;Storniert")&gt;0,"Ab",""))))</f>
        <v/>
      </c>
      <c r="Z15" s="17" t="str">
        <f>IF(BF15=0,"",IF(AND(COUNTIFS(Buchungen!$A$7:$A$206,BF15,Buchungen!$G$7:$G$206,"&lt;&gt;Storniert")&gt;0,COUNTIFS(Buchungen!$B$7:$B$206,BF15,Buchungen!$G$7:$G$206,"&lt;&gt;Storniert")&gt;0),"W",IF(COUNTIFS(Buchungen!$A$7:$A$206,BF15,Buchungen!$G$7:$G$206,"&lt;&gt;Storniert")&gt;0,"An",IF(COUNTIFS(Buchungen!$B$7:$B$206,BF15,Buchungen!$G$7:$G$206,"&lt;&gt;Storniert")&gt;0,"Ab",""))))</f>
        <v/>
      </c>
      <c r="AA15" s="17" t="str">
        <f>IF(BG15=0,"",IF(AND(COUNTIFS(Buchungen!$A$7:$A$206,BG15,Buchungen!$G$7:$G$206,"&lt;&gt;Storniert")&gt;0,COUNTIFS(Buchungen!$B$7:$B$206,BG15,Buchungen!$G$7:$G$206,"&lt;&gt;Storniert")&gt;0),"W",IF(COUNTIFS(Buchungen!$A$7:$A$206,BG15,Buchungen!$G$7:$G$206,"&lt;&gt;Storniert")&gt;0,"An",IF(COUNTIFS(Buchungen!$B$7:$B$206,BG15,Buchungen!$G$7:$G$206,"&lt;&gt;Storniert")&gt;0,"Ab",""))))</f>
        <v/>
      </c>
      <c r="AB15" s="17" t="str">
        <f>IF(BH15=0,"",IF(AND(COUNTIFS(Buchungen!$A$7:$A$206,BH15,Buchungen!$G$7:$G$206,"&lt;&gt;Storniert")&gt;0,COUNTIFS(Buchungen!$B$7:$B$206,BH15,Buchungen!$G$7:$G$206,"&lt;&gt;Storniert")&gt;0),"W",IF(COUNTIFS(Buchungen!$A$7:$A$206,BH15,Buchungen!$G$7:$G$206,"&lt;&gt;Storniert")&gt;0,"An",IF(COUNTIFS(Buchungen!$B$7:$B$206,BH15,Buchungen!$G$7:$G$206,"&lt;&gt;Storniert")&gt;0,"Ab",""))))</f>
        <v/>
      </c>
      <c r="AC15" s="17" t="str">
        <f>IF(BI15=0,"",IF(AND(COUNTIFS(Buchungen!$A$7:$A$206,BI15,Buchungen!$G$7:$G$206,"&lt;&gt;Storniert")&gt;0,COUNTIFS(Buchungen!$B$7:$B$206,BI15,Buchungen!$G$7:$G$206,"&lt;&gt;Storniert")&gt;0),"W",IF(COUNTIFS(Buchungen!$A$7:$A$206,BI15,Buchungen!$G$7:$G$206,"&lt;&gt;Storniert")&gt;0,"An",IF(COUNTIFS(Buchungen!$B$7:$B$206,BI15,Buchungen!$G$7:$G$206,"&lt;&gt;Storniert")&gt;0,"Ab",""))))</f>
        <v/>
      </c>
      <c r="AD15" s="17" t="str">
        <f>IF(BJ15=0,"",IF(AND(COUNTIFS(Buchungen!$A$7:$A$206,BJ15,Buchungen!$G$7:$G$206,"&lt;&gt;Storniert")&gt;0,COUNTIFS(Buchungen!$B$7:$B$206,BJ15,Buchungen!$G$7:$G$206,"&lt;&gt;Storniert")&gt;0),"W",IF(COUNTIFS(Buchungen!$A$7:$A$206,BJ15,Buchungen!$G$7:$G$206,"&lt;&gt;Storniert")&gt;0,"An",IF(COUNTIFS(Buchungen!$B$7:$B$206,BJ15,Buchungen!$G$7:$G$206,"&lt;&gt;Storniert")&gt;0,"Ab",""))))</f>
        <v/>
      </c>
      <c r="AE15" s="17" t="str">
        <f>IF(BK15=0,"",IF(AND(COUNTIFS(Buchungen!$A$7:$A$206,BK15,Buchungen!$G$7:$G$206,"&lt;&gt;Storniert")&gt;0,COUNTIFS(Buchungen!$B$7:$B$206,BK15,Buchungen!$G$7:$G$206,"&lt;&gt;Storniert")&gt;0),"W",IF(COUNTIFS(Buchungen!$A$7:$A$206,BK15,Buchungen!$G$7:$G$206,"&lt;&gt;Storniert")&gt;0,"An",IF(COUNTIFS(Buchungen!$B$7:$B$206,BK15,Buchungen!$G$7:$G$206,"&lt;&gt;Storniert")&gt;0,"Ab",""))))</f>
        <v/>
      </c>
      <c r="AF15" s="17" t="str">
        <f>IF(BL15=0,"",IF(AND(COUNTIFS(Buchungen!$A$7:$A$206,BL15,Buchungen!$G$7:$G$206,"&lt;&gt;Storniert")&gt;0,COUNTIFS(Buchungen!$B$7:$B$206,BL15,Buchungen!$G$7:$G$206,"&lt;&gt;Storniert")&gt;0),"W",IF(COUNTIFS(Buchungen!$A$7:$A$206,BL15,Buchungen!$G$7:$G$206,"&lt;&gt;Storniert")&gt;0,"An",IF(COUNTIFS(Buchungen!$B$7:$B$206,BL15,Buchungen!$G$7:$G$206,"&lt;&gt;Storniert")&gt;0,"Ab",""))))</f>
        <v/>
      </c>
      <c r="AH15">
        <f>IF(MONTH(DATE(Einstellungen!$B$5,10,B$5))=10,DATE(Einstellungen!$B$5,10,B$5),0)</f>
        <v>46661</v>
      </c>
      <c r="AI15">
        <f>IF(MONTH(DATE(Einstellungen!$B$5,10,C$5))=10,DATE(Einstellungen!$B$5,10,C$5),0)</f>
        <v>46662</v>
      </c>
      <c r="AJ15">
        <f>IF(MONTH(DATE(Einstellungen!$B$5,10,D$5))=10,DATE(Einstellungen!$B$5,10,D$5),0)</f>
        <v>46663</v>
      </c>
      <c r="AK15">
        <f>IF(MONTH(DATE(Einstellungen!$B$5,10,E$5))=10,DATE(Einstellungen!$B$5,10,E$5),0)</f>
        <v>46664</v>
      </c>
      <c r="AL15">
        <f>IF(MONTH(DATE(Einstellungen!$B$5,10,F$5))=10,DATE(Einstellungen!$B$5,10,F$5),0)</f>
        <v>46665</v>
      </c>
      <c r="AM15">
        <f>IF(MONTH(DATE(Einstellungen!$B$5,10,G$5))=10,DATE(Einstellungen!$B$5,10,G$5),0)</f>
        <v>46666</v>
      </c>
      <c r="AN15">
        <f>IF(MONTH(DATE(Einstellungen!$B$5,10,H$5))=10,DATE(Einstellungen!$B$5,10,H$5),0)</f>
        <v>46667</v>
      </c>
      <c r="AO15">
        <f>IF(MONTH(DATE(Einstellungen!$B$5,10,I$5))=10,DATE(Einstellungen!$B$5,10,I$5),0)</f>
        <v>46668</v>
      </c>
      <c r="AP15">
        <f>IF(MONTH(DATE(Einstellungen!$B$5,10,J$5))=10,DATE(Einstellungen!$B$5,10,J$5),0)</f>
        <v>46669</v>
      </c>
      <c r="AQ15">
        <f>IF(MONTH(DATE(Einstellungen!$B$5,10,K$5))=10,DATE(Einstellungen!$B$5,10,K$5),0)</f>
        <v>46670</v>
      </c>
      <c r="AR15">
        <f>IF(MONTH(DATE(Einstellungen!$B$5,10,L$5))=10,DATE(Einstellungen!$B$5,10,L$5),0)</f>
        <v>46671</v>
      </c>
      <c r="AS15">
        <f>IF(MONTH(DATE(Einstellungen!$B$5,10,M$5))=10,DATE(Einstellungen!$B$5,10,M$5),0)</f>
        <v>46672</v>
      </c>
      <c r="AT15">
        <f>IF(MONTH(DATE(Einstellungen!$B$5,10,N$5))=10,DATE(Einstellungen!$B$5,10,N$5),0)</f>
        <v>46673</v>
      </c>
      <c r="AU15">
        <f>IF(MONTH(DATE(Einstellungen!$B$5,10,O$5))=10,DATE(Einstellungen!$B$5,10,O$5),0)</f>
        <v>46674</v>
      </c>
      <c r="AV15">
        <f>IF(MONTH(DATE(Einstellungen!$B$5,10,P$5))=10,DATE(Einstellungen!$B$5,10,P$5),0)</f>
        <v>46675</v>
      </c>
      <c r="AW15">
        <f>IF(MONTH(DATE(Einstellungen!$B$5,10,Q$5))=10,DATE(Einstellungen!$B$5,10,Q$5),0)</f>
        <v>46676</v>
      </c>
      <c r="AX15">
        <f>IF(MONTH(DATE(Einstellungen!$B$5,10,R$5))=10,DATE(Einstellungen!$B$5,10,R$5),0)</f>
        <v>46677</v>
      </c>
      <c r="AY15">
        <f>IF(MONTH(DATE(Einstellungen!$B$5,10,S$5))=10,DATE(Einstellungen!$B$5,10,S$5),0)</f>
        <v>46678</v>
      </c>
      <c r="AZ15">
        <f>IF(MONTH(DATE(Einstellungen!$B$5,10,T$5))=10,DATE(Einstellungen!$B$5,10,T$5),0)</f>
        <v>46679</v>
      </c>
      <c r="BA15">
        <f>IF(MONTH(DATE(Einstellungen!$B$5,10,U$5))=10,DATE(Einstellungen!$B$5,10,U$5),0)</f>
        <v>46680</v>
      </c>
      <c r="BB15">
        <f>IF(MONTH(DATE(Einstellungen!$B$5,10,V$5))=10,DATE(Einstellungen!$B$5,10,V$5),0)</f>
        <v>46681</v>
      </c>
      <c r="BC15">
        <f>IF(MONTH(DATE(Einstellungen!$B$5,10,W$5))=10,DATE(Einstellungen!$B$5,10,W$5),0)</f>
        <v>46682</v>
      </c>
      <c r="BD15">
        <f>IF(MONTH(DATE(Einstellungen!$B$5,10,X$5))=10,DATE(Einstellungen!$B$5,10,X$5),0)</f>
        <v>46683</v>
      </c>
      <c r="BE15">
        <f>IF(MONTH(DATE(Einstellungen!$B$5,10,Y$5))=10,DATE(Einstellungen!$B$5,10,Y$5),0)</f>
        <v>46684</v>
      </c>
      <c r="BF15">
        <f>IF(MONTH(DATE(Einstellungen!$B$5,10,Z$5))=10,DATE(Einstellungen!$B$5,10,Z$5),0)</f>
        <v>46685</v>
      </c>
      <c r="BG15">
        <f>IF(MONTH(DATE(Einstellungen!$B$5,10,AA$5))=10,DATE(Einstellungen!$B$5,10,AA$5),0)</f>
        <v>46686</v>
      </c>
      <c r="BH15">
        <f>IF(MONTH(DATE(Einstellungen!$B$5,10,AB$5))=10,DATE(Einstellungen!$B$5,10,AB$5),0)</f>
        <v>46687</v>
      </c>
      <c r="BI15">
        <f>IF(MONTH(DATE(Einstellungen!$B$5,10,AC$5))=10,DATE(Einstellungen!$B$5,10,AC$5),0)</f>
        <v>46688</v>
      </c>
      <c r="BJ15">
        <f>IF(MONTH(DATE(Einstellungen!$B$5,10,AD$5))=10,DATE(Einstellungen!$B$5,10,AD$5),0)</f>
        <v>46689</v>
      </c>
      <c r="BK15">
        <f>IF(MONTH(DATE(Einstellungen!$B$5,10,AE$5))=10,DATE(Einstellungen!$B$5,10,AE$5),0)</f>
        <v>46690</v>
      </c>
      <c r="BL15">
        <f>IF(MONTH(DATE(Einstellungen!$B$5,10,AF$5))=10,DATE(Einstellungen!$B$5,10,AF$5),0)</f>
        <v>46691</v>
      </c>
      <c r="BN15">
        <f>IF(AH15=0,-1,IF(COUNTIFS(Buchungen!$A$7:$A$206,"&lt;="&amp;AH15,Buchungen!$B$7:$B$206,"&gt;"&amp;AH15,Buchungen!$G$7:$G$206,"&lt;&gt;Storniert")=0,0,IF(COUNTIFS(Buchungen!$A$7:$A$206,"&lt;="&amp;AH15,Buchungen!$B$7:$B$206,"&gt;"&amp;AH15,Buchungen!$G$7:$G$206,"&lt;&gt;Storniert")&gt;1,9,IF(COUNTIFS(Buchungen!$A$7:$A$206,"&lt;="&amp;AH15,Buchungen!$B$7:$B$206,"&gt;"&amp;AH15,Buchungen!$G$7:$G$206,"Gebucht")=1,1,IF(COUNTIFS(Buchungen!$A$7:$A$206,"&lt;="&amp;AH15,Buchungen!$B$7:$B$206,"&gt;"&amp;AH15,Buchungen!$G$7:$G$206,"Anfrage")=1,2,IF(COUNTIFS(Buchungen!$A$7:$A$206,"&lt;="&amp;AH15,Buchungen!$B$7:$B$206,"&gt;"&amp;AH15,Buchungen!$G$7:$G$206,"Eigennutzung")=1,3,IF(COUNTIFS(Buchungen!$A$7:$A$206,"&lt;="&amp;AH15,Buchungen!$B$7:$B$206,"&gt;"&amp;AH15,Buchungen!$G$7:$G$206,"Gesperrt")=1,4,9)))))))</f>
        <v>0</v>
      </c>
      <c r="BO15">
        <f>IF(AI15=0,-1,IF(COUNTIFS(Buchungen!$A$7:$A$206,"&lt;="&amp;AI15,Buchungen!$B$7:$B$206,"&gt;"&amp;AI15,Buchungen!$G$7:$G$206,"&lt;&gt;Storniert")=0,0,IF(COUNTIFS(Buchungen!$A$7:$A$206,"&lt;="&amp;AI15,Buchungen!$B$7:$B$206,"&gt;"&amp;AI15,Buchungen!$G$7:$G$206,"&lt;&gt;Storniert")&gt;1,9,IF(COUNTIFS(Buchungen!$A$7:$A$206,"&lt;="&amp;AI15,Buchungen!$B$7:$B$206,"&gt;"&amp;AI15,Buchungen!$G$7:$G$206,"Gebucht")=1,1,IF(COUNTIFS(Buchungen!$A$7:$A$206,"&lt;="&amp;AI15,Buchungen!$B$7:$B$206,"&gt;"&amp;AI15,Buchungen!$G$7:$G$206,"Anfrage")=1,2,IF(COUNTIFS(Buchungen!$A$7:$A$206,"&lt;="&amp;AI15,Buchungen!$B$7:$B$206,"&gt;"&amp;AI15,Buchungen!$G$7:$G$206,"Eigennutzung")=1,3,IF(COUNTIFS(Buchungen!$A$7:$A$206,"&lt;="&amp;AI15,Buchungen!$B$7:$B$206,"&gt;"&amp;AI15,Buchungen!$G$7:$G$206,"Gesperrt")=1,4,9)))))))</f>
        <v>0</v>
      </c>
      <c r="BP15">
        <f>IF(AJ15=0,-1,IF(COUNTIFS(Buchungen!$A$7:$A$206,"&lt;="&amp;AJ15,Buchungen!$B$7:$B$206,"&gt;"&amp;AJ15,Buchungen!$G$7:$G$206,"&lt;&gt;Storniert")=0,0,IF(COUNTIFS(Buchungen!$A$7:$A$206,"&lt;="&amp;AJ15,Buchungen!$B$7:$B$206,"&gt;"&amp;AJ15,Buchungen!$G$7:$G$206,"&lt;&gt;Storniert")&gt;1,9,IF(COUNTIFS(Buchungen!$A$7:$A$206,"&lt;="&amp;AJ15,Buchungen!$B$7:$B$206,"&gt;"&amp;AJ15,Buchungen!$G$7:$G$206,"Gebucht")=1,1,IF(COUNTIFS(Buchungen!$A$7:$A$206,"&lt;="&amp;AJ15,Buchungen!$B$7:$B$206,"&gt;"&amp;AJ15,Buchungen!$G$7:$G$206,"Anfrage")=1,2,IF(COUNTIFS(Buchungen!$A$7:$A$206,"&lt;="&amp;AJ15,Buchungen!$B$7:$B$206,"&gt;"&amp;AJ15,Buchungen!$G$7:$G$206,"Eigennutzung")=1,3,IF(COUNTIFS(Buchungen!$A$7:$A$206,"&lt;="&amp;AJ15,Buchungen!$B$7:$B$206,"&gt;"&amp;AJ15,Buchungen!$G$7:$G$206,"Gesperrt")=1,4,9)))))))</f>
        <v>0</v>
      </c>
      <c r="BQ15">
        <f>IF(AK15=0,-1,IF(COUNTIFS(Buchungen!$A$7:$A$206,"&lt;="&amp;AK15,Buchungen!$B$7:$B$206,"&gt;"&amp;AK15,Buchungen!$G$7:$G$206,"&lt;&gt;Storniert")=0,0,IF(COUNTIFS(Buchungen!$A$7:$A$206,"&lt;="&amp;AK15,Buchungen!$B$7:$B$206,"&gt;"&amp;AK15,Buchungen!$G$7:$G$206,"&lt;&gt;Storniert")&gt;1,9,IF(COUNTIFS(Buchungen!$A$7:$A$206,"&lt;="&amp;AK15,Buchungen!$B$7:$B$206,"&gt;"&amp;AK15,Buchungen!$G$7:$G$206,"Gebucht")=1,1,IF(COUNTIFS(Buchungen!$A$7:$A$206,"&lt;="&amp;AK15,Buchungen!$B$7:$B$206,"&gt;"&amp;AK15,Buchungen!$G$7:$G$206,"Anfrage")=1,2,IF(COUNTIFS(Buchungen!$A$7:$A$206,"&lt;="&amp;AK15,Buchungen!$B$7:$B$206,"&gt;"&amp;AK15,Buchungen!$G$7:$G$206,"Eigennutzung")=1,3,IF(COUNTIFS(Buchungen!$A$7:$A$206,"&lt;="&amp;AK15,Buchungen!$B$7:$B$206,"&gt;"&amp;AK15,Buchungen!$G$7:$G$206,"Gesperrt")=1,4,9)))))))</f>
        <v>0</v>
      </c>
      <c r="BR15">
        <f>IF(AL15=0,-1,IF(COUNTIFS(Buchungen!$A$7:$A$206,"&lt;="&amp;AL15,Buchungen!$B$7:$B$206,"&gt;"&amp;AL15,Buchungen!$G$7:$G$206,"&lt;&gt;Storniert")=0,0,IF(COUNTIFS(Buchungen!$A$7:$A$206,"&lt;="&amp;AL15,Buchungen!$B$7:$B$206,"&gt;"&amp;AL15,Buchungen!$G$7:$G$206,"&lt;&gt;Storniert")&gt;1,9,IF(COUNTIFS(Buchungen!$A$7:$A$206,"&lt;="&amp;AL15,Buchungen!$B$7:$B$206,"&gt;"&amp;AL15,Buchungen!$G$7:$G$206,"Gebucht")=1,1,IF(COUNTIFS(Buchungen!$A$7:$A$206,"&lt;="&amp;AL15,Buchungen!$B$7:$B$206,"&gt;"&amp;AL15,Buchungen!$G$7:$G$206,"Anfrage")=1,2,IF(COUNTIFS(Buchungen!$A$7:$A$206,"&lt;="&amp;AL15,Buchungen!$B$7:$B$206,"&gt;"&amp;AL15,Buchungen!$G$7:$G$206,"Eigennutzung")=1,3,IF(COUNTIFS(Buchungen!$A$7:$A$206,"&lt;="&amp;AL15,Buchungen!$B$7:$B$206,"&gt;"&amp;AL15,Buchungen!$G$7:$G$206,"Gesperrt")=1,4,9)))))))</f>
        <v>0</v>
      </c>
      <c r="BS15">
        <f>IF(AM15=0,-1,IF(COUNTIFS(Buchungen!$A$7:$A$206,"&lt;="&amp;AM15,Buchungen!$B$7:$B$206,"&gt;"&amp;AM15,Buchungen!$G$7:$G$206,"&lt;&gt;Storniert")=0,0,IF(COUNTIFS(Buchungen!$A$7:$A$206,"&lt;="&amp;AM15,Buchungen!$B$7:$B$206,"&gt;"&amp;AM15,Buchungen!$G$7:$G$206,"&lt;&gt;Storniert")&gt;1,9,IF(COUNTIFS(Buchungen!$A$7:$A$206,"&lt;="&amp;AM15,Buchungen!$B$7:$B$206,"&gt;"&amp;AM15,Buchungen!$G$7:$G$206,"Gebucht")=1,1,IF(COUNTIFS(Buchungen!$A$7:$A$206,"&lt;="&amp;AM15,Buchungen!$B$7:$B$206,"&gt;"&amp;AM15,Buchungen!$G$7:$G$206,"Anfrage")=1,2,IF(COUNTIFS(Buchungen!$A$7:$A$206,"&lt;="&amp;AM15,Buchungen!$B$7:$B$206,"&gt;"&amp;AM15,Buchungen!$G$7:$G$206,"Eigennutzung")=1,3,IF(COUNTIFS(Buchungen!$A$7:$A$206,"&lt;="&amp;AM15,Buchungen!$B$7:$B$206,"&gt;"&amp;AM15,Buchungen!$G$7:$G$206,"Gesperrt")=1,4,9)))))))</f>
        <v>0</v>
      </c>
      <c r="BT15">
        <f>IF(AN15=0,-1,IF(COUNTIFS(Buchungen!$A$7:$A$206,"&lt;="&amp;AN15,Buchungen!$B$7:$B$206,"&gt;"&amp;AN15,Buchungen!$G$7:$G$206,"&lt;&gt;Storniert")=0,0,IF(COUNTIFS(Buchungen!$A$7:$A$206,"&lt;="&amp;AN15,Buchungen!$B$7:$B$206,"&gt;"&amp;AN15,Buchungen!$G$7:$G$206,"&lt;&gt;Storniert")&gt;1,9,IF(COUNTIFS(Buchungen!$A$7:$A$206,"&lt;="&amp;AN15,Buchungen!$B$7:$B$206,"&gt;"&amp;AN15,Buchungen!$G$7:$G$206,"Gebucht")=1,1,IF(COUNTIFS(Buchungen!$A$7:$A$206,"&lt;="&amp;AN15,Buchungen!$B$7:$B$206,"&gt;"&amp;AN15,Buchungen!$G$7:$G$206,"Anfrage")=1,2,IF(COUNTIFS(Buchungen!$A$7:$A$206,"&lt;="&amp;AN15,Buchungen!$B$7:$B$206,"&gt;"&amp;AN15,Buchungen!$G$7:$G$206,"Eigennutzung")=1,3,IF(COUNTIFS(Buchungen!$A$7:$A$206,"&lt;="&amp;AN15,Buchungen!$B$7:$B$206,"&gt;"&amp;AN15,Buchungen!$G$7:$G$206,"Gesperrt")=1,4,9)))))))</f>
        <v>0</v>
      </c>
      <c r="BU15">
        <f>IF(AO15=0,-1,IF(COUNTIFS(Buchungen!$A$7:$A$206,"&lt;="&amp;AO15,Buchungen!$B$7:$B$206,"&gt;"&amp;AO15,Buchungen!$G$7:$G$206,"&lt;&gt;Storniert")=0,0,IF(COUNTIFS(Buchungen!$A$7:$A$206,"&lt;="&amp;AO15,Buchungen!$B$7:$B$206,"&gt;"&amp;AO15,Buchungen!$G$7:$G$206,"&lt;&gt;Storniert")&gt;1,9,IF(COUNTIFS(Buchungen!$A$7:$A$206,"&lt;="&amp;AO15,Buchungen!$B$7:$B$206,"&gt;"&amp;AO15,Buchungen!$G$7:$G$206,"Gebucht")=1,1,IF(COUNTIFS(Buchungen!$A$7:$A$206,"&lt;="&amp;AO15,Buchungen!$B$7:$B$206,"&gt;"&amp;AO15,Buchungen!$G$7:$G$206,"Anfrage")=1,2,IF(COUNTIFS(Buchungen!$A$7:$A$206,"&lt;="&amp;AO15,Buchungen!$B$7:$B$206,"&gt;"&amp;AO15,Buchungen!$G$7:$G$206,"Eigennutzung")=1,3,IF(COUNTIFS(Buchungen!$A$7:$A$206,"&lt;="&amp;AO15,Buchungen!$B$7:$B$206,"&gt;"&amp;AO15,Buchungen!$G$7:$G$206,"Gesperrt")=1,4,9)))))))</f>
        <v>0</v>
      </c>
      <c r="BV15">
        <f>IF(AP15=0,-1,IF(COUNTIFS(Buchungen!$A$7:$A$206,"&lt;="&amp;AP15,Buchungen!$B$7:$B$206,"&gt;"&amp;AP15,Buchungen!$G$7:$G$206,"&lt;&gt;Storniert")=0,0,IF(COUNTIFS(Buchungen!$A$7:$A$206,"&lt;="&amp;AP15,Buchungen!$B$7:$B$206,"&gt;"&amp;AP15,Buchungen!$G$7:$G$206,"&lt;&gt;Storniert")&gt;1,9,IF(COUNTIFS(Buchungen!$A$7:$A$206,"&lt;="&amp;AP15,Buchungen!$B$7:$B$206,"&gt;"&amp;AP15,Buchungen!$G$7:$G$206,"Gebucht")=1,1,IF(COUNTIFS(Buchungen!$A$7:$A$206,"&lt;="&amp;AP15,Buchungen!$B$7:$B$206,"&gt;"&amp;AP15,Buchungen!$G$7:$G$206,"Anfrage")=1,2,IF(COUNTIFS(Buchungen!$A$7:$A$206,"&lt;="&amp;AP15,Buchungen!$B$7:$B$206,"&gt;"&amp;AP15,Buchungen!$G$7:$G$206,"Eigennutzung")=1,3,IF(COUNTIFS(Buchungen!$A$7:$A$206,"&lt;="&amp;AP15,Buchungen!$B$7:$B$206,"&gt;"&amp;AP15,Buchungen!$G$7:$G$206,"Gesperrt")=1,4,9)))))))</f>
        <v>0</v>
      </c>
      <c r="BW15">
        <f>IF(AQ15=0,-1,IF(COUNTIFS(Buchungen!$A$7:$A$206,"&lt;="&amp;AQ15,Buchungen!$B$7:$B$206,"&gt;"&amp;AQ15,Buchungen!$G$7:$G$206,"&lt;&gt;Storniert")=0,0,IF(COUNTIFS(Buchungen!$A$7:$A$206,"&lt;="&amp;AQ15,Buchungen!$B$7:$B$206,"&gt;"&amp;AQ15,Buchungen!$G$7:$G$206,"&lt;&gt;Storniert")&gt;1,9,IF(COUNTIFS(Buchungen!$A$7:$A$206,"&lt;="&amp;AQ15,Buchungen!$B$7:$B$206,"&gt;"&amp;AQ15,Buchungen!$G$7:$G$206,"Gebucht")=1,1,IF(COUNTIFS(Buchungen!$A$7:$A$206,"&lt;="&amp;AQ15,Buchungen!$B$7:$B$206,"&gt;"&amp;AQ15,Buchungen!$G$7:$G$206,"Anfrage")=1,2,IF(COUNTIFS(Buchungen!$A$7:$A$206,"&lt;="&amp;AQ15,Buchungen!$B$7:$B$206,"&gt;"&amp;AQ15,Buchungen!$G$7:$G$206,"Eigennutzung")=1,3,IF(COUNTIFS(Buchungen!$A$7:$A$206,"&lt;="&amp;AQ15,Buchungen!$B$7:$B$206,"&gt;"&amp;AQ15,Buchungen!$G$7:$G$206,"Gesperrt")=1,4,9)))))))</f>
        <v>0</v>
      </c>
      <c r="BX15">
        <f>IF(AR15=0,-1,IF(COUNTIFS(Buchungen!$A$7:$A$206,"&lt;="&amp;AR15,Buchungen!$B$7:$B$206,"&gt;"&amp;AR15,Buchungen!$G$7:$G$206,"&lt;&gt;Storniert")=0,0,IF(COUNTIFS(Buchungen!$A$7:$A$206,"&lt;="&amp;AR15,Buchungen!$B$7:$B$206,"&gt;"&amp;AR15,Buchungen!$G$7:$G$206,"&lt;&gt;Storniert")&gt;1,9,IF(COUNTIFS(Buchungen!$A$7:$A$206,"&lt;="&amp;AR15,Buchungen!$B$7:$B$206,"&gt;"&amp;AR15,Buchungen!$G$7:$G$206,"Gebucht")=1,1,IF(COUNTIFS(Buchungen!$A$7:$A$206,"&lt;="&amp;AR15,Buchungen!$B$7:$B$206,"&gt;"&amp;AR15,Buchungen!$G$7:$G$206,"Anfrage")=1,2,IF(COUNTIFS(Buchungen!$A$7:$A$206,"&lt;="&amp;AR15,Buchungen!$B$7:$B$206,"&gt;"&amp;AR15,Buchungen!$G$7:$G$206,"Eigennutzung")=1,3,IF(COUNTIFS(Buchungen!$A$7:$A$206,"&lt;="&amp;AR15,Buchungen!$B$7:$B$206,"&gt;"&amp;AR15,Buchungen!$G$7:$G$206,"Gesperrt")=1,4,9)))))))</f>
        <v>0</v>
      </c>
      <c r="BY15">
        <f>IF(AS15=0,-1,IF(COUNTIFS(Buchungen!$A$7:$A$206,"&lt;="&amp;AS15,Buchungen!$B$7:$B$206,"&gt;"&amp;AS15,Buchungen!$G$7:$G$206,"&lt;&gt;Storniert")=0,0,IF(COUNTIFS(Buchungen!$A$7:$A$206,"&lt;="&amp;AS15,Buchungen!$B$7:$B$206,"&gt;"&amp;AS15,Buchungen!$G$7:$G$206,"&lt;&gt;Storniert")&gt;1,9,IF(COUNTIFS(Buchungen!$A$7:$A$206,"&lt;="&amp;AS15,Buchungen!$B$7:$B$206,"&gt;"&amp;AS15,Buchungen!$G$7:$G$206,"Gebucht")=1,1,IF(COUNTIFS(Buchungen!$A$7:$A$206,"&lt;="&amp;AS15,Buchungen!$B$7:$B$206,"&gt;"&amp;AS15,Buchungen!$G$7:$G$206,"Anfrage")=1,2,IF(COUNTIFS(Buchungen!$A$7:$A$206,"&lt;="&amp;AS15,Buchungen!$B$7:$B$206,"&gt;"&amp;AS15,Buchungen!$G$7:$G$206,"Eigennutzung")=1,3,IF(COUNTIFS(Buchungen!$A$7:$A$206,"&lt;="&amp;AS15,Buchungen!$B$7:$B$206,"&gt;"&amp;AS15,Buchungen!$G$7:$G$206,"Gesperrt")=1,4,9)))))))</f>
        <v>0</v>
      </c>
      <c r="BZ15">
        <f>IF(AT15=0,-1,IF(COUNTIFS(Buchungen!$A$7:$A$206,"&lt;="&amp;AT15,Buchungen!$B$7:$B$206,"&gt;"&amp;AT15,Buchungen!$G$7:$G$206,"&lt;&gt;Storniert")=0,0,IF(COUNTIFS(Buchungen!$A$7:$A$206,"&lt;="&amp;AT15,Buchungen!$B$7:$B$206,"&gt;"&amp;AT15,Buchungen!$G$7:$G$206,"&lt;&gt;Storniert")&gt;1,9,IF(COUNTIFS(Buchungen!$A$7:$A$206,"&lt;="&amp;AT15,Buchungen!$B$7:$B$206,"&gt;"&amp;AT15,Buchungen!$G$7:$G$206,"Gebucht")=1,1,IF(COUNTIFS(Buchungen!$A$7:$A$206,"&lt;="&amp;AT15,Buchungen!$B$7:$B$206,"&gt;"&amp;AT15,Buchungen!$G$7:$G$206,"Anfrage")=1,2,IF(COUNTIFS(Buchungen!$A$7:$A$206,"&lt;="&amp;AT15,Buchungen!$B$7:$B$206,"&gt;"&amp;AT15,Buchungen!$G$7:$G$206,"Eigennutzung")=1,3,IF(COUNTIFS(Buchungen!$A$7:$A$206,"&lt;="&amp;AT15,Buchungen!$B$7:$B$206,"&gt;"&amp;AT15,Buchungen!$G$7:$G$206,"Gesperrt")=1,4,9)))))))</f>
        <v>0</v>
      </c>
      <c r="CA15">
        <f>IF(AU15=0,-1,IF(COUNTIFS(Buchungen!$A$7:$A$206,"&lt;="&amp;AU15,Buchungen!$B$7:$B$206,"&gt;"&amp;AU15,Buchungen!$G$7:$G$206,"&lt;&gt;Storniert")=0,0,IF(COUNTIFS(Buchungen!$A$7:$A$206,"&lt;="&amp;AU15,Buchungen!$B$7:$B$206,"&gt;"&amp;AU15,Buchungen!$G$7:$G$206,"&lt;&gt;Storniert")&gt;1,9,IF(COUNTIFS(Buchungen!$A$7:$A$206,"&lt;="&amp;AU15,Buchungen!$B$7:$B$206,"&gt;"&amp;AU15,Buchungen!$G$7:$G$206,"Gebucht")=1,1,IF(COUNTIFS(Buchungen!$A$7:$A$206,"&lt;="&amp;AU15,Buchungen!$B$7:$B$206,"&gt;"&amp;AU15,Buchungen!$G$7:$G$206,"Anfrage")=1,2,IF(COUNTIFS(Buchungen!$A$7:$A$206,"&lt;="&amp;AU15,Buchungen!$B$7:$B$206,"&gt;"&amp;AU15,Buchungen!$G$7:$G$206,"Eigennutzung")=1,3,IF(COUNTIFS(Buchungen!$A$7:$A$206,"&lt;="&amp;AU15,Buchungen!$B$7:$B$206,"&gt;"&amp;AU15,Buchungen!$G$7:$G$206,"Gesperrt")=1,4,9)))))))</f>
        <v>0</v>
      </c>
      <c r="CB15">
        <f>IF(AV15=0,-1,IF(COUNTIFS(Buchungen!$A$7:$A$206,"&lt;="&amp;AV15,Buchungen!$B$7:$B$206,"&gt;"&amp;AV15,Buchungen!$G$7:$G$206,"&lt;&gt;Storniert")=0,0,IF(COUNTIFS(Buchungen!$A$7:$A$206,"&lt;="&amp;AV15,Buchungen!$B$7:$B$206,"&gt;"&amp;AV15,Buchungen!$G$7:$G$206,"&lt;&gt;Storniert")&gt;1,9,IF(COUNTIFS(Buchungen!$A$7:$A$206,"&lt;="&amp;AV15,Buchungen!$B$7:$B$206,"&gt;"&amp;AV15,Buchungen!$G$7:$G$206,"Gebucht")=1,1,IF(COUNTIFS(Buchungen!$A$7:$A$206,"&lt;="&amp;AV15,Buchungen!$B$7:$B$206,"&gt;"&amp;AV15,Buchungen!$G$7:$G$206,"Anfrage")=1,2,IF(COUNTIFS(Buchungen!$A$7:$A$206,"&lt;="&amp;AV15,Buchungen!$B$7:$B$206,"&gt;"&amp;AV15,Buchungen!$G$7:$G$206,"Eigennutzung")=1,3,IF(COUNTIFS(Buchungen!$A$7:$A$206,"&lt;="&amp;AV15,Buchungen!$B$7:$B$206,"&gt;"&amp;AV15,Buchungen!$G$7:$G$206,"Gesperrt")=1,4,9)))))))</f>
        <v>0</v>
      </c>
      <c r="CC15">
        <f>IF(AW15=0,-1,IF(COUNTIFS(Buchungen!$A$7:$A$206,"&lt;="&amp;AW15,Buchungen!$B$7:$B$206,"&gt;"&amp;AW15,Buchungen!$G$7:$G$206,"&lt;&gt;Storniert")=0,0,IF(COUNTIFS(Buchungen!$A$7:$A$206,"&lt;="&amp;AW15,Buchungen!$B$7:$B$206,"&gt;"&amp;AW15,Buchungen!$G$7:$G$206,"&lt;&gt;Storniert")&gt;1,9,IF(COUNTIFS(Buchungen!$A$7:$A$206,"&lt;="&amp;AW15,Buchungen!$B$7:$B$206,"&gt;"&amp;AW15,Buchungen!$G$7:$G$206,"Gebucht")=1,1,IF(COUNTIFS(Buchungen!$A$7:$A$206,"&lt;="&amp;AW15,Buchungen!$B$7:$B$206,"&gt;"&amp;AW15,Buchungen!$G$7:$G$206,"Anfrage")=1,2,IF(COUNTIFS(Buchungen!$A$7:$A$206,"&lt;="&amp;AW15,Buchungen!$B$7:$B$206,"&gt;"&amp;AW15,Buchungen!$G$7:$G$206,"Eigennutzung")=1,3,IF(COUNTIFS(Buchungen!$A$7:$A$206,"&lt;="&amp;AW15,Buchungen!$B$7:$B$206,"&gt;"&amp;AW15,Buchungen!$G$7:$G$206,"Gesperrt")=1,4,9)))))))</f>
        <v>0</v>
      </c>
      <c r="CD15">
        <f>IF(AX15=0,-1,IF(COUNTIFS(Buchungen!$A$7:$A$206,"&lt;="&amp;AX15,Buchungen!$B$7:$B$206,"&gt;"&amp;AX15,Buchungen!$G$7:$G$206,"&lt;&gt;Storniert")=0,0,IF(COUNTIFS(Buchungen!$A$7:$A$206,"&lt;="&amp;AX15,Buchungen!$B$7:$B$206,"&gt;"&amp;AX15,Buchungen!$G$7:$G$206,"&lt;&gt;Storniert")&gt;1,9,IF(COUNTIFS(Buchungen!$A$7:$A$206,"&lt;="&amp;AX15,Buchungen!$B$7:$B$206,"&gt;"&amp;AX15,Buchungen!$G$7:$G$206,"Gebucht")=1,1,IF(COUNTIFS(Buchungen!$A$7:$A$206,"&lt;="&amp;AX15,Buchungen!$B$7:$B$206,"&gt;"&amp;AX15,Buchungen!$G$7:$G$206,"Anfrage")=1,2,IF(COUNTIFS(Buchungen!$A$7:$A$206,"&lt;="&amp;AX15,Buchungen!$B$7:$B$206,"&gt;"&amp;AX15,Buchungen!$G$7:$G$206,"Eigennutzung")=1,3,IF(COUNTIFS(Buchungen!$A$7:$A$206,"&lt;="&amp;AX15,Buchungen!$B$7:$B$206,"&gt;"&amp;AX15,Buchungen!$G$7:$G$206,"Gesperrt")=1,4,9)))))))</f>
        <v>0</v>
      </c>
      <c r="CE15">
        <f>IF(AY15=0,-1,IF(COUNTIFS(Buchungen!$A$7:$A$206,"&lt;="&amp;AY15,Buchungen!$B$7:$B$206,"&gt;"&amp;AY15,Buchungen!$G$7:$G$206,"&lt;&gt;Storniert")=0,0,IF(COUNTIFS(Buchungen!$A$7:$A$206,"&lt;="&amp;AY15,Buchungen!$B$7:$B$206,"&gt;"&amp;AY15,Buchungen!$G$7:$G$206,"&lt;&gt;Storniert")&gt;1,9,IF(COUNTIFS(Buchungen!$A$7:$A$206,"&lt;="&amp;AY15,Buchungen!$B$7:$B$206,"&gt;"&amp;AY15,Buchungen!$G$7:$G$206,"Gebucht")=1,1,IF(COUNTIFS(Buchungen!$A$7:$A$206,"&lt;="&amp;AY15,Buchungen!$B$7:$B$206,"&gt;"&amp;AY15,Buchungen!$G$7:$G$206,"Anfrage")=1,2,IF(COUNTIFS(Buchungen!$A$7:$A$206,"&lt;="&amp;AY15,Buchungen!$B$7:$B$206,"&gt;"&amp;AY15,Buchungen!$G$7:$G$206,"Eigennutzung")=1,3,IF(COUNTIFS(Buchungen!$A$7:$A$206,"&lt;="&amp;AY15,Buchungen!$B$7:$B$206,"&gt;"&amp;AY15,Buchungen!$G$7:$G$206,"Gesperrt")=1,4,9)))))))</f>
        <v>0</v>
      </c>
      <c r="CF15">
        <f>IF(AZ15=0,-1,IF(COUNTIFS(Buchungen!$A$7:$A$206,"&lt;="&amp;AZ15,Buchungen!$B$7:$B$206,"&gt;"&amp;AZ15,Buchungen!$G$7:$G$206,"&lt;&gt;Storniert")=0,0,IF(COUNTIFS(Buchungen!$A$7:$A$206,"&lt;="&amp;AZ15,Buchungen!$B$7:$B$206,"&gt;"&amp;AZ15,Buchungen!$G$7:$G$206,"&lt;&gt;Storniert")&gt;1,9,IF(COUNTIFS(Buchungen!$A$7:$A$206,"&lt;="&amp;AZ15,Buchungen!$B$7:$B$206,"&gt;"&amp;AZ15,Buchungen!$G$7:$G$206,"Gebucht")=1,1,IF(COUNTIFS(Buchungen!$A$7:$A$206,"&lt;="&amp;AZ15,Buchungen!$B$7:$B$206,"&gt;"&amp;AZ15,Buchungen!$G$7:$G$206,"Anfrage")=1,2,IF(COUNTIFS(Buchungen!$A$7:$A$206,"&lt;="&amp;AZ15,Buchungen!$B$7:$B$206,"&gt;"&amp;AZ15,Buchungen!$G$7:$G$206,"Eigennutzung")=1,3,IF(COUNTIFS(Buchungen!$A$7:$A$206,"&lt;="&amp;AZ15,Buchungen!$B$7:$B$206,"&gt;"&amp;AZ15,Buchungen!$G$7:$G$206,"Gesperrt")=1,4,9)))))))</f>
        <v>0</v>
      </c>
      <c r="CG15">
        <f>IF(BA15=0,-1,IF(COUNTIFS(Buchungen!$A$7:$A$206,"&lt;="&amp;BA15,Buchungen!$B$7:$B$206,"&gt;"&amp;BA15,Buchungen!$G$7:$G$206,"&lt;&gt;Storniert")=0,0,IF(COUNTIFS(Buchungen!$A$7:$A$206,"&lt;="&amp;BA15,Buchungen!$B$7:$B$206,"&gt;"&amp;BA15,Buchungen!$G$7:$G$206,"&lt;&gt;Storniert")&gt;1,9,IF(COUNTIFS(Buchungen!$A$7:$A$206,"&lt;="&amp;BA15,Buchungen!$B$7:$B$206,"&gt;"&amp;BA15,Buchungen!$G$7:$G$206,"Gebucht")=1,1,IF(COUNTIFS(Buchungen!$A$7:$A$206,"&lt;="&amp;BA15,Buchungen!$B$7:$B$206,"&gt;"&amp;BA15,Buchungen!$G$7:$G$206,"Anfrage")=1,2,IF(COUNTIFS(Buchungen!$A$7:$A$206,"&lt;="&amp;BA15,Buchungen!$B$7:$B$206,"&gt;"&amp;BA15,Buchungen!$G$7:$G$206,"Eigennutzung")=1,3,IF(COUNTIFS(Buchungen!$A$7:$A$206,"&lt;="&amp;BA15,Buchungen!$B$7:$B$206,"&gt;"&amp;BA15,Buchungen!$G$7:$G$206,"Gesperrt")=1,4,9)))))))</f>
        <v>0</v>
      </c>
      <c r="CH15">
        <f>IF(BB15=0,-1,IF(COUNTIFS(Buchungen!$A$7:$A$206,"&lt;="&amp;BB15,Buchungen!$B$7:$B$206,"&gt;"&amp;BB15,Buchungen!$G$7:$G$206,"&lt;&gt;Storniert")=0,0,IF(COUNTIFS(Buchungen!$A$7:$A$206,"&lt;="&amp;BB15,Buchungen!$B$7:$B$206,"&gt;"&amp;BB15,Buchungen!$G$7:$G$206,"&lt;&gt;Storniert")&gt;1,9,IF(COUNTIFS(Buchungen!$A$7:$A$206,"&lt;="&amp;BB15,Buchungen!$B$7:$B$206,"&gt;"&amp;BB15,Buchungen!$G$7:$G$206,"Gebucht")=1,1,IF(COUNTIFS(Buchungen!$A$7:$A$206,"&lt;="&amp;BB15,Buchungen!$B$7:$B$206,"&gt;"&amp;BB15,Buchungen!$G$7:$G$206,"Anfrage")=1,2,IF(COUNTIFS(Buchungen!$A$7:$A$206,"&lt;="&amp;BB15,Buchungen!$B$7:$B$206,"&gt;"&amp;BB15,Buchungen!$G$7:$G$206,"Eigennutzung")=1,3,IF(COUNTIFS(Buchungen!$A$7:$A$206,"&lt;="&amp;BB15,Buchungen!$B$7:$B$206,"&gt;"&amp;BB15,Buchungen!$G$7:$G$206,"Gesperrt")=1,4,9)))))))</f>
        <v>0</v>
      </c>
      <c r="CI15">
        <f>IF(BC15=0,-1,IF(COUNTIFS(Buchungen!$A$7:$A$206,"&lt;="&amp;BC15,Buchungen!$B$7:$B$206,"&gt;"&amp;BC15,Buchungen!$G$7:$G$206,"&lt;&gt;Storniert")=0,0,IF(COUNTIFS(Buchungen!$A$7:$A$206,"&lt;="&amp;BC15,Buchungen!$B$7:$B$206,"&gt;"&amp;BC15,Buchungen!$G$7:$G$206,"&lt;&gt;Storniert")&gt;1,9,IF(COUNTIFS(Buchungen!$A$7:$A$206,"&lt;="&amp;BC15,Buchungen!$B$7:$B$206,"&gt;"&amp;BC15,Buchungen!$G$7:$G$206,"Gebucht")=1,1,IF(COUNTIFS(Buchungen!$A$7:$A$206,"&lt;="&amp;BC15,Buchungen!$B$7:$B$206,"&gt;"&amp;BC15,Buchungen!$G$7:$G$206,"Anfrage")=1,2,IF(COUNTIFS(Buchungen!$A$7:$A$206,"&lt;="&amp;BC15,Buchungen!$B$7:$B$206,"&gt;"&amp;BC15,Buchungen!$G$7:$G$206,"Eigennutzung")=1,3,IF(COUNTIFS(Buchungen!$A$7:$A$206,"&lt;="&amp;BC15,Buchungen!$B$7:$B$206,"&gt;"&amp;BC15,Buchungen!$G$7:$G$206,"Gesperrt")=1,4,9)))))))</f>
        <v>0</v>
      </c>
      <c r="CJ15">
        <f>IF(BD15=0,-1,IF(COUNTIFS(Buchungen!$A$7:$A$206,"&lt;="&amp;BD15,Buchungen!$B$7:$B$206,"&gt;"&amp;BD15,Buchungen!$G$7:$G$206,"&lt;&gt;Storniert")=0,0,IF(COUNTIFS(Buchungen!$A$7:$A$206,"&lt;="&amp;BD15,Buchungen!$B$7:$B$206,"&gt;"&amp;BD15,Buchungen!$G$7:$G$206,"&lt;&gt;Storniert")&gt;1,9,IF(COUNTIFS(Buchungen!$A$7:$A$206,"&lt;="&amp;BD15,Buchungen!$B$7:$B$206,"&gt;"&amp;BD15,Buchungen!$G$7:$G$206,"Gebucht")=1,1,IF(COUNTIFS(Buchungen!$A$7:$A$206,"&lt;="&amp;BD15,Buchungen!$B$7:$B$206,"&gt;"&amp;BD15,Buchungen!$G$7:$G$206,"Anfrage")=1,2,IF(COUNTIFS(Buchungen!$A$7:$A$206,"&lt;="&amp;BD15,Buchungen!$B$7:$B$206,"&gt;"&amp;BD15,Buchungen!$G$7:$G$206,"Eigennutzung")=1,3,IF(COUNTIFS(Buchungen!$A$7:$A$206,"&lt;="&amp;BD15,Buchungen!$B$7:$B$206,"&gt;"&amp;BD15,Buchungen!$G$7:$G$206,"Gesperrt")=1,4,9)))))))</f>
        <v>0</v>
      </c>
      <c r="CK15">
        <f>IF(BE15=0,-1,IF(COUNTIFS(Buchungen!$A$7:$A$206,"&lt;="&amp;BE15,Buchungen!$B$7:$B$206,"&gt;"&amp;BE15,Buchungen!$G$7:$G$206,"&lt;&gt;Storniert")=0,0,IF(COUNTIFS(Buchungen!$A$7:$A$206,"&lt;="&amp;BE15,Buchungen!$B$7:$B$206,"&gt;"&amp;BE15,Buchungen!$G$7:$G$206,"&lt;&gt;Storniert")&gt;1,9,IF(COUNTIFS(Buchungen!$A$7:$A$206,"&lt;="&amp;BE15,Buchungen!$B$7:$B$206,"&gt;"&amp;BE15,Buchungen!$G$7:$G$206,"Gebucht")=1,1,IF(COUNTIFS(Buchungen!$A$7:$A$206,"&lt;="&amp;BE15,Buchungen!$B$7:$B$206,"&gt;"&amp;BE15,Buchungen!$G$7:$G$206,"Anfrage")=1,2,IF(COUNTIFS(Buchungen!$A$7:$A$206,"&lt;="&amp;BE15,Buchungen!$B$7:$B$206,"&gt;"&amp;BE15,Buchungen!$G$7:$G$206,"Eigennutzung")=1,3,IF(COUNTIFS(Buchungen!$A$7:$A$206,"&lt;="&amp;BE15,Buchungen!$B$7:$B$206,"&gt;"&amp;BE15,Buchungen!$G$7:$G$206,"Gesperrt")=1,4,9)))))))</f>
        <v>0</v>
      </c>
      <c r="CL15">
        <f>IF(BF15=0,-1,IF(COUNTIFS(Buchungen!$A$7:$A$206,"&lt;="&amp;BF15,Buchungen!$B$7:$B$206,"&gt;"&amp;BF15,Buchungen!$G$7:$G$206,"&lt;&gt;Storniert")=0,0,IF(COUNTIFS(Buchungen!$A$7:$A$206,"&lt;="&amp;BF15,Buchungen!$B$7:$B$206,"&gt;"&amp;BF15,Buchungen!$G$7:$G$206,"&lt;&gt;Storniert")&gt;1,9,IF(COUNTIFS(Buchungen!$A$7:$A$206,"&lt;="&amp;BF15,Buchungen!$B$7:$B$206,"&gt;"&amp;BF15,Buchungen!$G$7:$G$206,"Gebucht")=1,1,IF(COUNTIFS(Buchungen!$A$7:$A$206,"&lt;="&amp;BF15,Buchungen!$B$7:$B$206,"&gt;"&amp;BF15,Buchungen!$G$7:$G$206,"Anfrage")=1,2,IF(COUNTIFS(Buchungen!$A$7:$A$206,"&lt;="&amp;BF15,Buchungen!$B$7:$B$206,"&gt;"&amp;BF15,Buchungen!$G$7:$G$206,"Eigennutzung")=1,3,IF(COUNTIFS(Buchungen!$A$7:$A$206,"&lt;="&amp;BF15,Buchungen!$B$7:$B$206,"&gt;"&amp;BF15,Buchungen!$G$7:$G$206,"Gesperrt")=1,4,9)))))))</f>
        <v>0</v>
      </c>
      <c r="CM15">
        <f>IF(BG15=0,-1,IF(COUNTIFS(Buchungen!$A$7:$A$206,"&lt;="&amp;BG15,Buchungen!$B$7:$B$206,"&gt;"&amp;BG15,Buchungen!$G$7:$G$206,"&lt;&gt;Storniert")=0,0,IF(COUNTIFS(Buchungen!$A$7:$A$206,"&lt;="&amp;BG15,Buchungen!$B$7:$B$206,"&gt;"&amp;BG15,Buchungen!$G$7:$G$206,"&lt;&gt;Storniert")&gt;1,9,IF(COUNTIFS(Buchungen!$A$7:$A$206,"&lt;="&amp;BG15,Buchungen!$B$7:$B$206,"&gt;"&amp;BG15,Buchungen!$G$7:$G$206,"Gebucht")=1,1,IF(COUNTIFS(Buchungen!$A$7:$A$206,"&lt;="&amp;BG15,Buchungen!$B$7:$B$206,"&gt;"&amp;BG15,Buchungen!$G$7:$G$206,"Anfrage")=1,2,IF(COUNTIFS(Buchungen!$A$7:$A$206,"&lt;="&amp;BG15,Buchungen!$B$7:$B$206,"&gt;"&amp;BG15,Buchungen!$G$7:$G$206,"Eigennutzung")=1,3,IF(COUNTIFS(Buchungen!$A$7:$A$206,"&lt;="&amp;BG15,Buchungen!$B$7:$B$206,"&gt;"&amp;BG15,Buchungen!$G$7:$G$206,"Gesperrt")=1,4,9)))))))</f>
        <v>0</v>
      </c>
      <c r="CN15">
        <f>IF(BH15=0,-1,IF(COUNTIFS(Buchungen!$A$7:$A$206,"&lt;="&amp;BH15,Buchungen!$B$7:$B$206,"&gt;"&amp;BH15,Buchungen!$G$7:$G$206,"&lt;&gt;Storniert")=0,0,IF(COUNTIFS(Buchungen!$A$7:$A$206,"&lt;="&amp;BH15,Buchungen!$B$7:$B$206,"&gt;"&amp;BH15,Buchungen!$G$7:$G$206,"&lt;&gt;Storniert")&gt;1,9,IF(COUNTIFS(Buchungen!$A$7:$A$206,"&lt;="&amp;BH15,Buchungen!$B$7:$B$206,"&gt;"&amp;BH15,Buchungen!$G$7:$G$206,"Gebucht")=1,1,IF(COUNTIFS(Buchungen!$A$7:$A$206,"&lt;="&amp;BH15,Buchungen!$B$7:$B$206,"&gt;"&amp;BH15,Buchungen!$G$7:$G$206,"Anfrage")=1,2,IF(COUNTIFS(Buchungen!$A$7:$A$206,"&lt;="&amp;BH15,Buchungen!$B$7:$B$206,"&gt;"&amp;BH15,Buchungen!$G$7:$G$206,"Eigennutzung")=1,3,IF(COUNTIFS(Buchungen!$A$7:$A$206,"&lt;="&amp;BH15,Buchungen!$B$7:$B$206,"&gt;"&amp;BH15,Buchungen!$G$7:$G$206,"Gesperrt")=1,4,9)))))))</f>
        <v>0</v>
      </c>
      <c r="CO15">
        <f>IF(BI15=0,-1,IF(COUNTIFS(Buchungen!$A$7:$A$206,"&lt;="&amp;BI15,Buchungen!$B$7:$B$206,"&gt;"&amp;BI15,Buchungen!$G$7:$G$206,"&lt;&gt;Storniert")=0,0,IF(COUNTIFS(Buchungen!$A$7:$A$206,"&lt;="&amp;BI15,Buchungen!$B$7:$B$206,"&gt;"&amp;BI15,Buchungen!$G$7:$G$206,"&lt;&gt;Storniert")&gt;1,9,IF(COUNTIFS(Buchungen!$A$7:$A$206,"&lt;="&amp;BI15,Buchungen!$B$7:$B$206,"&gt;"&amp;BI15,Buchungen!$G$7:$G$206,"Gebucht")=1,1,IF(COUNTIFS(Buchungen!$A$7:$A$206,"&lt;="&amp;BI15,Buchungen!$B$7:$B$206,"&gt;"&amp;BI15,Buchungen!$G$7:$G$206,"Anfrage")=1,2,IF(COUNTIFS(Buchungen!$A$7:$A$206,"&lt;="&amp;BI15,Buchungen!$B$7:$B$206,"&gt;"&amp;BI15,Buchungen!$G$7:$G$206,"Eigennutzung")=1,3,IF(COUNTIFS(Buchungen!$A$7:$A$206,"&lt;="&amp;BI15,Buchungen!$B$7:$B$206,"&gt;"&amp;BI15,Buchungen!$G$7:$G$206,"Gesperrt")=1,4,9)))))))</f>
        <v>0</v>
      </c>
      <c r="CP15">
        <f>IF(BJ15=0,-1,IF(COUNTIFS(Buchungen!$A$7:$A$206,"&lt;="&amp;BJ15,Buchungen!$B$7:$B$206,"&gt;"&amp;BJ15,Buchungen!$G$7:$G$206,"&lt;&gt;Storniert")=0,0,IF(COUNTIFS(Buchungen!$A$7:$A$206,"&lt;="&amp;BJ15,Buchungen!$B$7:$B$206,"&gt;"&amp;BJ15,Buchungen!$G$7:$G$206,"&lt;&gt;Storniert")&gt;1,9,IF(COUNTIFS(Buchungen!$A$7:$A$206,"&lt;="&amp;BJ15,Buchungen!$B$7:$B$206,"&gt;"&amp;BJ15,Buchungen!$G$7:$G$206,"Gebucht")=1,1,IF(COUNTIFS(Buchungen!$A$7:$A$206,"&lt;="&amp;BJ15,Buchungen!$B$7:$B$206,"&gt;"&amp;BJ15,Buchungen!$G$7:$G$206,"Anfrage")=1,2,IF(COUNTIFS(Buchungen!$A$7:$A$206,"&lt;="&amp;BJ15,Buchungen!$B$7:$B$206,"&gt;"&amp;BJ15,Buchungen!$G$7:$G$206,"Eigennutzung")=1,3,IF(COUNTIFS(Buchungen!$A$7:$A$206,"&lt;="&amp;BJ15,Buchungen!$B$7:$B$206,"&gt;"&amp;BJ15,Buchungen!$G$7:$G$206,"Gesperrt")=1,4,9)))))))</f>
        <v>0</v>
      </c>
      <c r="CQ15">
        <f>IF(BK15=0,-1,IF(COUNTIFS(Buchungen!$A$7:$A$206,"&lt;="&amp;BK15,Buchungen!$B$7:$B$206,"&gt;"&amp;BK15,Buchungen!$G$7:$G$206,"&lt;&gt;Storniert")=0,0,IF(COUNTIFS(Buchungen!$A$7:$A$206,"&lt;="&amp;BK15,Buchungen!$B$7:$B$206,"&gt;"&amp;BK15,Buchungen!$G$7:$G$206,"&lt;&gt;Storniert")&gt;1,9,IF(COUNTIFS(Buchungen!$A$7:$A$206,"&lt;="&amp;BK15,Buchungen!$B$7:$B$206,"&gt;"&amp;BK15,Buchungen!$G$7:$G$206,"Gebucht")=1,1,IF(COUNTIFS(Buchungen!$A$7:$A$206,"&lt;="&amp;BK15,Buchungen!$B$7:$B$206,"&gt;"&amp;BK15,Buchungen!$G$7:$G$206,"Anfrage")=1,2,IF(COUNTIFS(Buchungen!$A$7:$A$206,"&lt;="&amp;BK15,Buchungen!$B$7:$B$206,"&gt;"&amp;BK15,Buchungen!$G$7:$G$206,"Eigennutzung")=1,3,IF(COUNTIFS(Buchungen!$A$7:$A$206,"&lt;="&amp;BK15,Buchungen!$B$7:$B$206,"&gt;"&amp;BK15,Buchungen!$G$7:$G$206,"Gesperrt")=1,4,9)))))))</f>
        <v>0</v>
      </c>
      <c r="CR15">
        <f>IF(BL15=0,-1,IF(COUNTIFS(Buchungen!$A$7:$A$206,"&lt;="&amp;BL15,Buchungen!$B$7:$B$206,"&gt;"&amp;BL15,Buchungen!$G$7:$G$206,"&lt;&gt;Storniert")=0,0,IF(COUNTIFS(Buchungen!$A$7:$A$206,"&lt;="&amp;BL15,Buchungen!$B$7:$B$206,"&gt;"&amp;BL15,Buchungen!$G$7:$G$206,"&lt;&gt;Storniert")&gt;1,9,IF(COUNTIFS(Buchungen!$A$7:$A$206,"&lt;="&amp;BL15,Buchungen!$B$7:$B$206,"&gt;"&amp;BL15,Buchungen!$G$7:$G$206,"Gebucht")=1,1,IF(COUNTIFS(Buchungen!$A$7:$A$206,"&lt;="&amp;BL15,Buchungen!$B$7:$B$206,"&gt;"&amp;BL15,Buchungen!$G$7:$G$206,"Anfrage")=1,2,IF(COUNTIFS(Buchungen!$A$7:$A$206,"&lt;="&amp;BL15,Buchungen!$B$7:$B$206,"&gt;"&amp;BL15,Buchungen!$G$7:$G$206,"Eigennutzung")=1,3,IF(COUNTIFS(Buchungen!$A$7:$A$206,"&lt;="&amp;BL15,Buchungen!$B$7:$B$206,"&gt;"&amp;BL15,Buchungen!$G$7:$G$206,"Gesperrt")=1,4,9)))))))</f>
        <v>0</v>
      </c>
    </row>
    <row r="16" spans="1:96" ht="20.100000000000001" customHeight="1" x14ac:dyDescent="0.25">
      <c r="A16" s="16" t="s">
        <v>42</v>
      </c>
      <c r="B16" s="17" t="str">
        <f>IF(AH16=0,"",IF(AND(COUNTIFS(Buchungen!$A$7:$A$206,AH16,Buchungen!$G$7:$G$206,"&lt;&gt;Storniert")&gt;0,COUNTIFS(Buchungen!$B$7:$B$206,AH16,Buchungen!$G$7:$G$206,"&lt;&gt;Storniert")&gt;0),"W",IF(COUNTIFS(Buchungen!$A$7:$A$206,AH16,Buchungen!$G$7:$G$206,"&lt;&gt;Storniert")&gt;0,"An",IF(COUNTIFS(Buchungen!$B$7:$B$206,AH16,Buchungen!$G$7:$G$206,"&lt;&gt;Storniert")&gt;0,"Ab",""))))</f>
        <v/>
      </c>
      <c r="C16" s="17" t="str">
        <f>IF(AI16=0,"",IF(AND(COUNTIFS(Buchungen!$A$7:$A$206,AI16,Buchungen!$G$7:$G$206,"&lt;&gt;Storniert")&gt;0,COUNTIFS(Buchungen!$B$7:$B$206,AI16,Buchungen!$G$7:$G$206,"&lt;&gt;Storniert")&gt;0),"W",IF(COUNTIFS(Buchungen!$A$7:$A$206,AI16,Buchungen!$G$7:$G$206,"&lt;&gt;Storniert")&gt;0,"An",IF(COUNTIFS(Buchungen!$B$7:$B$206,AI16,Buchungen!$G$7:$G$206,"&lt;&gt;Storniert")&gt;0,"Ab",""))))</f>
        <v/>
      </c>
      <c r="D16" s="17" t="str">
        <f>IF(AJ16=0,"",IF(AND(COUNTIFS(Buchungen!$A$7:$A$206,AJ16,Buchungen!$G$7:$G$206,"&lt;&gt;Storniert")&gt;0,COUNTIFS(Buchungen!$B$7:$B$206,AJ16,Buchungen!$G$7:$G$206,"&lt;&gt;Storniert")&gt;0),"W",IF(COUNTIFS(Buchungen!$A$7:$A$206,AJ16,Buchungen!$G$7:$G$206,"&lt;&gt;Storniert")&gt;0,"An",IF(COUNTIFS(Buchungen!$B$7:$B$206,AJ16,Buchungen!$G$7:$G$206,"&lt;&gt;Storniert")&gt;0,"Ab",""))))</f>
        <v/>
      </c>
      <c r="E16" s="17" t="str">
        <f>IF(AK16=0,"",IF(AND(COUNTIFS(Buchungen!$A$7:$A$206,AK16,Buchungen!$G$7:$G$206,"&lt;&gt;Storniert")&gt;0,COUNTIFS(Buchungen!$B$7:$B$206,AK16,Buchungen!$G$7:$G$206,"&lt;&gt;Storniert")&gt;0),"W",IF(COUNTIFS(Buchungen!$A$7:$A$206,AK16,Buchungen!$G$7:$G$206,"&lt;&gt;Storniert")&gt;0,"An",IF(COUNTIFS(Buchungen!$B$7:$B$206,AK16,Buchungen!$G$7:$G$206,"&lt;&gt;Storniert")&gt;0,"Ab",""))))</f>
        <v/>
      </c>
      <c r="F16" s="17" t="str">
        <f>IF(AL16=0,"",IF(AND(COUNTIFS(Buchungen!$A$7:$A$206,AL16,Buchungen!$G$7:$G$206,"&lt;&gt;Storniert")&gt;0,COUNTIFS(Buchungen!$B$7:$B$206,AL16,Buchungen!$G$7:$G$206,"&lt;&gt;Storniert")&gt;0),"W",IF(COUNTIFS(Buchungen!$A$7:$A$206,AL16,Buchungen!$G$7:$G$206,"&lt;&gt;Storniert")&gt;0,"An",IF(COUNTIFS(Buchungen!$B$7:$B$206,AL16,Buchungen!$G$7:$G$206,"&lt;&gt;Storniert")&gt;0,"Ab",""))))</f>
        <v/>
      </c>
      <c r="G16" s="17" t="str">
        <f>IF(AM16=0,"",IF(AND(COUNTIFS(Buchungen!$A$7:$A$206,AM16,Buchungen!$G$7:$G$206,"&lt;&gt;Storniert")&gt;0,COUNTIFS(Buchungen!$B$7:$B$206,AM16,Buchungen!$G$7:$G$206,"&lt;&gt;Storniert")&gt;0),"W",IF(COUNTIFS(Buchungen!$A$7:$A$206,AM16,Buchungen!$G$7:$G$206,"&lt;&gt;Storniert")&gt;0,"An",IF(COUNTIFS(Buchungen!$B$7:$B$206,AM16,Buchungen!$G$7:$G$206,"&lt;&gt;Storniert")&gt;0,"Ab",""))))</f>
        <v/>
      </c>
      <c r="H16" s="17" t="str">
        <f>IF(AN16=0,"",IF(AND(COUNTIFS(Buchungen!$A$7:$A$206,AN16,Buchungen!$G$7:$G$206,"&lt;&gt;Storniert")&gt;0,COUNTIFS(Buchungen!$B$7:$B$206,AN16,Buchungen!$G$7:$G$206,"&lt;&gt;Storniert")&gt;0),"W",IF(COUNTIFS(Buchungen!$A$7:$A$206,AN16,Buchungen!$G$7:$G$206,"&lt;&gt;Storniert")&gt;0,"An",IF(COUNTIFS(Buchungen!$B$7:$B$206,AN16,Buchungen!$G$7:$G$206,"&lt;&gt;Storniert")&gt;0,"Ab",""))))</f>
        <v/>
      </c>
      <c r="I16" s="17" t="str">
        <f>IF(AO16=0,"",IF(AND(COUNTIFS(Buchungen!$A$7:$A$206,AO16,Buchungen!$G$7:$G$206,"&lt;&gt;Storniert")&gt;0,COUNTIFS(Buchungen!$B$7:$B$206,AO16,Buchungen!$G$7:$G$206,"&lt;&gt;Storniert")&gt;0),"W",IF(COUNTIFS(Buchungen!$A$7:$A$206,AO16,Buchungen!$G$7:$G$206,"&lt;&gt;Storniert")&gt;0,"An",IF(COUNTIFS(Buchungen!$B$7:$B$206,AO16,Buchungen!$G$7:$G$206,"&lt;&gt;Storniert")&gt;0,"Ab",""))))</f>
        <v/>
      </c>
      <c r="J16" s="17" t="str">
        <f>IF(AP16=0,"",IF(AND(COUNTIFS(Buchungen!$A$7:$A$206,AP16,Buchungen!$G$7:$G$206,"&lt;&gt;Storniert")&gt;0,COUNTIFS(Buchungen!$B$7:$B$206,AP16,Buchungen!$G$7:$G$206,"&lt;&gt;Storniert")&gt;0),"W",IF(COUNTIFS(Buchungen!$A$7:$A$206,AP16,Buchungen!$G$7:$G$206,"&lt;&gt;Storniert")&gt;0,"An",IF(COUNTIFS(Buchungen!$B$7:$B$206,AP16,Buchungen!$G$7:$G$206,"&lt;&gt;Storniert")&gt;0,"Ab",""))))</f>
        <v/>
      </c>
      <c r="K16" s="17" t="str">
        <f>IF(AQ16=0,"",IF(AND(COUNTIFS(Buchungen!$A$7:$A$206,AQ16,Buchungen!$G$7:$G$206,"&lt;&gt;Storniert")&gt;0,COUNTIFS(Buchungen!$B$7:$B$206,AQ16,Buchungen!$G$7:$G$206,"&lt;&gt;Storniert")&gt;0),"W",IF(COUNTIFS(Buchungen!$A$7:$A$206,AQ16,Buchungen!$G$7:$G$206,"&lt;&gt;Storniert")&gt;0,"An",IF(COUNTIFS(Buchungen!$B$7:$B$206,AQ16,Buchungen!$G$7:$G$206,"&lt;&gt;Storniert")&gt;0,"Ab",""))))</f>
        <v/>
      </c>
      <c r="L16" s="17" t="str">
        <f>IF(AR16=0,"",IF(AND(COUNTIFS(Buchungen!$A$7:$A$206,AR16,Buchungen!$G$7:$G$206,"&lt;&gt;Storniert")&gt;0,COUNTIFS(Buchungen!$B$7:$B$206,AR16,Buchungen!$G$7:$G$206,"&lt;&gt;Storniert")&gt;0),"W",IF(COUNTIFS(Buchungen!$A$7:$A$206,AR16,Buchungen!$G$7:$G$206,"&lt;&gt;Storniert")&gt;0,"An",IF(COUNTIFS(Buchungen!$B$7:$B$206,AR16,Buchungen!$G$7:$G$206,"&lt;&gt;Storniert")&gt;0,"Ab",""))))</f>
        <v/>
      </c>
      <c r="M16" s="17" t="str">
        <f>IF(AS16=0,"",IF(AND(COUNTIFS(Buchungen!$A$7:$A$206,AS16,Buchungen!$G$7:$G$206,"&lt;&gt;Storniert")&gt;0,COUNTIFS(Buchungen!$B$7:$B$206,AS16,Buchungen!$G$7:$G$206,"&lt;&gt;Storniert")&gt;0),"W",IF(COUNTIFS(Buchungen!$A$7:$A$206,AS16,Buchungen!$G$7:$G$206,"&lt;&gt;Storniert")&gt;0,"An",IF(COUNTIFS(Buchungen!$B$7:$B$206,AS16,Buchungen!$G$7:$G$206,"&lt;&gt;Storniert")&gt;0,"Ab",""))))</f>
        <v/>
      </c>
      <c r="N16" s="17" t="str">
        <f>IF(AT16=0,"",IF(AND(COUNTIFS(Buchungen!$A$7:$A$206,AT16,Buchungen!$G$7:$G$206,"&lt;&gt;Storniert")&gt;0,COUNTIFS(Buchungen!$B$7:$B$206,AT16,Buchungen!$G$7:$G$206,"&lt;&gt;Storniert")&gt;0),"W",IF(COUNTIFS(Buchungen!$A$7:$A$206,AT16,Buchungen!$G$7:$G$206,"&lt;&gt;Storniert")&gt;0,"An",IF(COUNTIFS(Buchungen!$B$7:$B$206,AT16,Buchungen!$G$7:$G$206,"&lt;&gt;Storniert")&gt;0,"Ab",""))))</f>
        <v/>
      </c>
      <c r="O16" s="17" t="str">
        <f>IF(AU16=0,"",IF(AND(COUNTIFS(Buchungen!$A$7:$A$206,AU16,Buchungen!$G$7:$G$206,"&lt;&gt;Storniert")&gt;0,COUNTIFS(Buchungen!$B$7:$B$206,AU16,Buchungen!$G$7:$G$206,"&lt;&gt;Storniert")&gt;0),"W",IF(COUNTIFS(Buchungen!$A$7:$A$206,AU16,Buchungen!$G$7:$G$206,"&lt;&gt;Storniert")&gt;0,"An",IF(COUNTIFS(Buchungen!$B$7:$B$206,AU16,Buchungen!$G$7:$G$206,"&lt;&gt;Storniert")&gt;0,"Ab",""))))</f>
        <v/>
      </c>
      <c r="P16" s="17" t="str">
        <f>IF(AV16=0,"",IF(AND(COUNTIFS(Buchungen!$A$7:$A$206,AV16,Buchungen!$G$7:$G$206,"&lt;&gt;Storniert")&gt;0,COUNTIFS(Buchungen!$B$7:$B$206,AV16,Buchungen!$G$7:$G$206,"&lt;&gt;Storniert")&gt;0),"W",IF(COUNTIFS(Buchungen!$A$7:$A$206,AV16,Buchungen!$G$7:$G$206,"&lt;&gt;Storniert")&gt;0,"An",IF(COUNTIFS(Buchungen!$B$7:$B$206,AV16,Buchungen!$G$7:$G$206,"&lt;&gt;Storniert")&gt;0,"Ab",""))))</f>
        <v/>
      </c>
      <c r="Q16" s="17" t="str">
        <f>IF(AW16=0,"",IF(AND(COUNTIFS(Buchungen!$A$7:$A$206,AW16,Buchungen!$G$7:$G$206,"&lt;&gt;Storniert")&gt;0,COUNTIFS(Buchungen!$B$7:$B$206,AW16,Buchungen!$G$7:$G$206,"&lt;&gt;Storniert")&gt;0),"W",IF(COUNTIFS(Buchungen!$A$7:$A$206,AW16,Buchungen!$G$7:$G$206,"&lt;&gt;Storniert")&gt;0,"An",IF(COUNTIFS(Buchungen!$B$7:$B$206,AW16,Buchungen!$G$7:$G$206,"&lt;&gt;Storniert")&gt;0,"Ab",""))))</f>
        <v/>
      </c>
      <c r="R16" s="17" t="str">
        <f>IF(AX16=0,"",IF(AND(COUNTIFS(Buchungen!$A$7:$A$206,AX16,Buchungen!$G$7:$G$206,"&lt;&gt;Storniert")&gt;0,COUNTIFS(Buchungen!$B$7:$B$206,AX16,Buchungen!$G$7:$G$206,"&lt;&gt;Storniert")&gt;0),"W",IF(COUNTIFS(Buchungen!$A$7:$A$206,AX16,Buchungen!$G$7:$G$206,"&lt;&gt;Storniert")&gt;0,"An",IF(COUNTIFS(Buchungen!$B$7:$B$206,AX16,Buchungen!$G$7:$G$206,"&lt;&gt;Storniert")&gt;0,"Ab",""))))</f>
        <v/>
      </c>
      <c r="S16" s="17" t="str">
        <f>IF(AY16=0,"",IF(AND(COUNTIFS(Buchungen!$A$7:$A$206,AY16,Buchungen!$G$7:$G$206,"&lt;&gt;Storniert")&gt;0,COUNTIFS(Buchungen!$B$7:$B$206,AY16,Buchungen!$G$7:$G$206,"&lt;&gt;Storniert")&gt;0),"W",IF(COUNTIFS(Buchungen!$A$7:$A$206,AY16,Buchungen!$G$7:$G$206,"&lt;&gt;Storniert")&gt;0,"An",IF(COUNTIFS(Buchungen!$B$7:$B$206,AY16,Buchungen!$G$7:$G$206,"&lt;&gt;Storniert")&gt;0,"Ab",""))))</f>
        <v/>
      </c>
      <c r="T16" s="17" t="str">
        <f>IF(AZ16=0,"",IF(AND(COUNTIFS(Buchungen!$A$7:$A$206,AZ16,Buchungen!$G$7:$G$206,"&lt;&gt;Storniert")&gt;0,COUNTIFS(Buchungen!$B$7:$B$206,AZ16,Buchungen!$G$7:$G$206,"&lt;&gt;Storniert")&gt;0),"W",IF(COUNTIFS(Buchungen!$A$7:$A$206,AZ16,Buchungen!$G$7:$G$206,"&lt;&gt;Storniert")&gt;0,"An",IF(COUNTIFS(Buchungen!$B$7:$B$206,AZ16,Buchungen!$G$7:$G$206,"&lt;&gt;Storniert")&gt;0,"Ab",""))))</f>
        <v/>
      </c>
      <c r="U16" s="17" t="str">
        <f>IF(BA16=0,"",IF(AND(COUNTIFS(Buchungen!$A$7:$A$206,BA16,Buchungen!$G$7:$G$206,"&lt;&gt;Storniert")&gt;0,COUNTIFS(Buchungen!$B$7:$B$206,BA16,Buchungen!$G$7:$G$206,"&lt;&gt;Storniert")&gt;0),"W",IF(COUNTIFS(Buchungen!$A$7:$A$206,BA16,Buchungen!$G$7:$G$206,"&lt;&gt;Storniert")&gt;0,"An",IF(COUNTIFS(Buchungen!$B$7:$B$206,BA16,Buchungen!$G$7:$G$206,"&lt;&gt;Storniert")&gt;0,"Ab",""))))</f>
        <v/>
      </c>
      <c r="V16" s="17" t="str">
        <f>IF(BB16=0,"",IF(AND(COUNTIFS(Buchungen!$A$7:$A$206,BB16,Buchungen!$G$7:$G$206,"&lt;&gt;Storniert")&gt;0,COUNTIFS(Buchungen!$B$7:$B$206,BB16,Buchungen!$G$7:$G$206,"&lt;&gt;Storniert")&gt;0),"W",IF(COUNTIFS(Buchungen!$A$7:$A$206,BB16,Buchungen!$G$7:$G$206,"&lt;&gt;Storniert")&gt;0,"An",IF(COUNTIFS(Buchungen!$B$7:$B$206,BB16,Buchungen!$G$7:$G$206,"&lt;&gt;Storniert")&gt;0,"Ab",""))))</f>
        <v/>
      </c>
      <c r="W16" s="17" t="str">
        <f>IF(BC16=0,"",IF(AND(COUNTIFS(Buchungen!$A$7:$A$206,BC16,Buchungen!$G$7:$G$206,"&lt;&gt;Storniert")&gt;0,COUNTIFS(Buchungen!$B$7:$B$206,BC16,Buchungen!$G$7:$G$206,"&lt;&gt;Storniert")&gt;0),"W",IF(COUNTIFS(Buchungen!$A$7:$A$206,BC16,Buchungen!$G$7:$G$206,"&lt;&gt;Storniert")&gt;0,"An",IF(COUNTIFS(Buchungen!$B$7:$B$206,BC16,Buchungen!$G$7:$G$206,"&lt;&gt;Storniert")&gt;0,"Ab",""))))</f>
        <v/>
      </c>
      <c r="X16" s="17" t="str">
        <f>IF(BD16=0,"",IF(AND(COUNTIFS(Buchungen!$A$7:$A$206,BD16,Buchungen!$G$7:$G$206,"&lt;&gt;Storniert")&gt;0,COUNTIFS(Buchungen!$B$7:$B$206,BD16,Buchungen!$G$7:$G$206,"&lt;&gt;Storniert")&gt;0),"W",IF(COUNTIFS(Buchungen!$A$7:$A$206,BD16,Buchungen!$G$7:$G$206,"&lt;&gt;Storniert")&gt;0,"An",IF(COUNTIFS(Buchungen!$B$7:$B$206,BD16,Buchungen!$G$7:$G$206,"&lt;&gt;Storniert")&gt;0,"Ab",""))))</f>
        <v/>
      </c>
      <c r="Y16" s="17" t="str">
        <f>IF(BE16=0,"",IF(AND(COUNTIFS(Buchungen!$A$7:$A$206,BE16,Buchungen!$G$7:$G$206,"&lt;&gt;Storniert")&gt;0,COUNTIFS(Buchungen!$B$7:$B$206,BE16,Buchungen!$G$7:$G$206,"&lt;&gt;Storniert")&gt;0),"W",IF(COUNTIFS(Buchungen!$A$7:$A$206,BE16,Buchungen!$G$7:$G$206,"&lt;&gt;Storniert")&gt;0,"An",IF(COUNTIFS(Buchungen!$B$7:$B$206,BE16,Buchungen!$G$7:$G$206,"&lt;&gt;Storniert")&gt;0,"Ab",""))))</f>
        <v/>
      </c>
      <c r="Z16" s="17" t="str">
        <f>IF(BF16=0,"",IF(AND(COUNTIFS(Buchungen!$A$7:$A$206,BF16,Buchungen!$G$7:$G$206,"&lt;&gt;Storniert")&gt;0,COUNTIFS(Buchungen!$B$7:$B$206,BF16,Buchungen!$G$7:$G$206,"&lt;&gt;Storniert")&gt;0),"W",IF(COUNTIFS(Buchungen!$A$7:$A$206,BF16,Buchungen!$G$7:$G$206,"&lt;&gt;Storniert")&gt;0,"An",IF(COUNTIFS(Buchungen!$B$7:$B$206,BF16,Buchungen!$G$7:$G$206,"&lt;&gt;Storniert")&gt;0,"Ab",""))))</f>
        <v/>
      </c>
      <c r="AA16" s="17" t="str">
        <f>IF(BG16=0,"",IF(AND(COUNTIFS(Buchungen!$A$7:$A$206,BG16,Buchungen!$G$7:$G$206,"&lt;&gt;Storniert")&gt;0,COUNTIFS(Buchungen!$B$7:$B$206,BG16,Buchungen!$G$7:$G$206,"&lt;&gt;Storniert")&gt;0),"W",IF(COUNTIFS(Buchungen!$A$7:$A$206,BG16,Buchungen!$G$7:$G$206,"&lt;&gt;Storniert")&gt;0,"An",IF(COUNTIFS(Buchungen!$B$7:$B$206,BG16,Buchungen!$G$7:$G$206,"&lt;&gt;Storniert")&gt;0,"Ab",""))))</f>
        <v/>
      </c>
      <c r="AB16" s="17" t="str">
        <f>IF(BH16=0,"",IF(AND(COUNTIFS(Buchungen!$A$7:$A$206,BH16,Buchungen!$G$7:$G$206,"&lt;&gt;Storniert")&gt;0,COUNTIFS(Buchungen!$B$7:$B$206,BH16,Buchungen!$G$7:$G$206,"&lt;&gt;Storniert")&gt;0),"W",IF(COUNTIFS(Buchungen!$A$7:$A$206,BH16,Buchungen!$G$7:$G$206,"&lt;&gt;Storniert")&gt;0,"An",IF(COUNTIFS(Buchungen!$B$7:$B$206,BH16,Buchungen!$G$7:$G$206,"&lt;&gt;Storniert")&gt;0,"Ab",""))))</f>
        <v/>
      </c>
      <c r="AC16" s="17" t="str">
        <f>IF(BI16=0,"",IF(AND(COUNTIFS(Buchungen!$A$7:$A$206,BI16,Buchungen!$G$7:$G$206,"&lt;&gt;Storniert")&gt;0,COUNTIFS(Buchungen!$B$7:$B$206,BI16,Buchungen!$G$7:$G$206,"&lt;&gt;Storniert")&gt;0),"W",IF(COUNTIFS(Buchungen!$A$7:$A$206,BI16,Buchungen!$G$7:$G$206,"&lt;&gt;Storniert")&gt;0,"An",IF(COUNTIFS(Buchungen!$B$7:$B$206,BI16,Buchungen!$G$7:$G$206,"&lt;&gt;Storniert")&gt;0,"Ab",""))))</f>
        <v/>
      </c>
      <c r="AD16" s="17" t="str">
        <f>IF(BJ16=0,"",IF(AND(COUNTIFS(Buchungen!$A$7:$A$206,BJ16,Buchungen!$G$7:$G$206,"&lt;&gt;Storniert")&gt;0,COUNTIFS(Buchungen!$B$7:$B$206,BJ16,Buchungen!$G$7:$G$206,"&lt;&gt;Storniert")&gt;0),"W",IF(COUNTIFS(Buchungen!$A$7:$A$206,BJ16,Buchungen!$G$7:$G$206,"&lt;&gt;Storniert")&gt;0,"An",IF(COUNTIFS(Buchungen!$B$7:$B$206,BJ16,Buchungen!$G$7:$G$206,"&lt;&gt;Storniert")&gt;0,"Ab",""))))</f>
        <v/>
      </c>
      <c r="AE16" s="17" t="str">
        <f>IF(BK16=0,"",IF(AND(COUNTIFS(Buchungen!$A$7:$A$206,BK16,Buchungen!$G$7:$G$206,"&lt;&gt;Storniert")&gt;0,COUNTIFS(Buchungen!$B$7:$B$206,BK16,Buchungen!$G$7:$G$206,"&lt;&gt;Storniert")&gt;0),"W",IF(COUNTIFS(Buchungen!$A$7:$A$206,BK16,Buchungen!$G$7:$G$206,"&lt;&gt;Storniert")&gt;0,"An",IF(COUNTIFS(Buchungen!$B$7:$B$206,BK16,Buchungen!$G$7:$G$206,"&lt;&gt;Storniert")&gt;0,"Ab",""))))</f>
        <v/>
      </c>
      <c r="AF16" s="17" t="str">
        <f>IF(BL16=0,"",IF(AND(COUNTIFS(Buchungen!$A$7:$A$206,BL16,Buchungen!$G$7:$G$206,"&lt;&gt;Storniert")&gt;0,COUNTIFS(Buchungen!$B$7:$B$206,BL16,Buchungen!$G$7:$G$206,"&lt;&gt;Storniert")&gt;0),"W",IF(COUNTIFS(Buchungen!$A$7:$A$206,BL16,Buchungen!$G$7:$G$206,"&lt;&gt;Storniert")&gt;0,"An",IF(COUNTIFS(Buchungen!$B$7:$B$206,BL16,Buchungen!$G$7:$G$206,"&lt;&gt;Storniert")&gt;0,"Ab",""))))</f>
        <v/>
      </c>
      <c r="AH16">
        <f>IF(MONTH(DATE(Einstellungen!$B$5,11,B$5))=11,DATE(Einstellungen!$B$5,11,B$5),0)</f>
        <v>46692</v>
      </c>
      <c r="AI16">
        <f>IF(MONTH(DATE(Einstellungen!$B$5,11,C$5))=11,DATE(Einstellungen!$B$5,11,C$5),0)</f>
        <v>46693</v>
      </c>
      <c r="AJ16">
        <f>IF(MONTH(DATE(Einstellungen!$B$5,11,D$5))=11,DATE(Einstellungen!$B$5,11,D$5),0)</f>
        <v>46694</v>
      </c>
      <c r="AK16">
        <f>IF(MONTH(DATE(Einstellungen!$B$5,11,E$5))=11,DATE(Einstellungen!$B$5,11,E$5),0)</f>
        <v>46695</v>
      </c>
      <c r="AL16">
        <f>IF(MONTH(DATE(Einstellungen!$B$5,11,F$5))=11,DATE(Einstellungen!$B$5,11,F$5),0)</f>
        <v>46696</v>
      </c>
      <c r="AM16">
        <f>IF(MONTH(DATE(Einstellungen!$B$5,11,G$5))=11,DATE(Einstellungen!$B$5,11,G$5),0)</f>
        <v>46697</v>
      </c>
      <c r="AN16">
        <f>IF(MONTH(DATE(Einstellungen!$B$5,11,H$5))=11,DATE(Einstellungen!$B$5,11,H$5),0)</f>
        <v>46698</v>
      </c>
      <c r="AO16">
        <f>IF(MONTH(DATE(Einstellungen!$B$5,11,I$5))=11,DATE(Einstellungen!$B$5,11,I$5),0)</f>
        <v>46699</v>
      </c>
      <c r="AP16">
        <f>IF(MONTH(DATE(Einstellungen!$B$5,11,J$5))=11,DATE(Einstellungen!$B$5,11,J$5),0)</f>
        <v>46700</v>
      </c>
      <c r="AQ16">
        <f>IF(MONTH(DATE(Einstellungen!$B$5,11,K$5))=11,DATE(Einstellungen!$B$5,11,K$5),0)</f>
        <v>46701</v>
      </c>
      <c r="AR16">
        <f>IF(MONTH(DATE(Einstellungen!$B$5,11,L$5))=11,DATE(Einstellungen!$B$5,11,L$5),0)</f>
        <v>46702</v>
      </c>
      <c r="AS16">
        <f>IF(MONTH(DATE(Einstellungen!$B$5,11,M$5))=11,DATE(Einstellungen!$B$5,11,M$5),0)</f>
        <v>46703</v>
      </c>
      <c r="AT16">
        <f>IF(MONTH(DATE(Einstellungen!$B$5,11,N$5))=11,DATE(Einstellungen!$B$5,11,N$5),0)</f>
        <v>46704</v>
      </c>
      <c r="AU16">
        <f>IF(MONTH(DATE(Einstellungen!$B$5,11,O$5))=11,DATE(Einstellungen!$B$5,11,O$5),0)</f>
        <v>46705</v>
      </c>
      <c r="AV16">
        <f>IF(MONTH(DATE(Einstellungen!$B$5,11,P$5))=11,DATE(Einstellungen!$B$5,11,P$5),0)</f>
        <v>46706</v>
      </c>
      <c r="AW16">
        <f>IF(MONTH(DATE(Einstellungen!$B$5,11,Q$5))=11,DATE(Einstellungen!$B$5,11,Q$5),0)</f>
        <v>46707</v>
      </c>
      <c r="AX16">
        <f>IF(MONTH(DATE(Einstellungen!$B$5,11,R$5))=11,DATE(Einstellungen!$B$5,11,R$5),0)</f>
        <v>46708</v>
      </c>
      <c r="AY16">
        <f>IF(MONTH(DATE(Einstellungen!$B$5,11,S$5))=11,DATE(Einstellungen!$B$5,11,S$5),0)</f>
        <v>46709</v>
      </c>
      <c r="AZ16">
        <f>IF(MONTH(DATE(Einstellungen!$B$5,11,T$5))=11,DATE(Einstellungen!$B$5,11,T$5),0)</f>
        <v>46710</v>
      </c>
      <c r="BA16">
        <f>IF(MONTH(DATE(Einstellungen!$B$5,11,U$5))=11,DATE(Einstellungen!$B$5,11,U$5),0)</f>
        <v>46711</v>
      </c>
      <c r="BB16">
        <f>IF(MONTH(DATE(Einstellungen!$B$5,11,V$5))=11,DATE(Einstellungen!$B$5,11,V$5),0)</f>
        <v>46712</v>
      </c>
      <c r="BC16">
        <f>IF(MONTH(DATE(Einstellungen!$B$5,11,W$5))=11,DATE(Einstellungen!$B$5,11,W$5),0)</f>
        <v>46713</v>
      </c>
      <c r="BD16">
        <f>IF(MONTH(DATE(Einstellungen!$B$5,11,X$5))=11,DATE(Einstellungen!$B$5,11,X$5),0)</f>
        <v>46714</v>
      </c>
      <c r="BE16">
        <f>IF(MONTH(DATE(Einstellungen!$B$5,11,Y$5))=11,DATE(Einstellungen!$B$5,11,Y$5),0)</f>
        <v>46715</v>
      </c>
      <c r="BF16">
        <f>IF(MONTH(DATE(Einstellungen!$B$5,11,Z$5))=11,DATE(Einstellungen!$B$5,11,Z$5),0)</f>
        <v>46716</v>
      </c>
      <c r="BG16">
        <f>IF(MONTH(DATE(Einstellungen!$B$5,11,AA$5))=11,DATE(Einstellungen!$B$5,11,AA$5),0)</f>
        <v>46717</v>
      </c>
      <c r="BH16">
        <f>IF(MONTH(DATE(Einstellungen!$B$5,11,AB$5))=11,DATE(Einstellungen!$B$5,11,AB$5),0)</f>
        <v>46718</v>
      </c>
      <c r="BI16">
        <f>IF(MONTH(DATE(Einstellungen!$B$5,11,AC$5))=11,DATE(Einstellungen!$B$5,11,AC$5),0)</f>
        <v>46719</v>
      </c>
      <c r="BJ16">
        <f>IF(MONTH(DATE(Einstellungen!$B$5,11,AD$5))=11,DATE(Einstellungen!$B$5,11,AD$5),0)</f>
        <v>46720</v>
      </c>
      <c r="BK16">
        <f>IF(MONTH(DATE(Einstellungen!$B$5,11,AE$5))=11,DATE(Einstellungen!$B$5,11,AE$5),0)</f>
        <v>46721</v>
      </c>
      <c r="BL16">
        <f>IF(MONTH(DATE(Einstellungen!$B$5,11,AF$5))=11,DATE(Einstellungen!$B$5,11,AF$5),0)</f>
        <v>0</v>
      </c>
      <c r="BN16">
        <f>IF(AH16=0,-1,IF(COUNTIFS(Buchungen!$A$7:$A$206,"&lt;="&amp;AH16,Buchungen!$B$7:$B$206,"&gt;"&amp;AH16,Buchungen!$G$7:$G$206,"&lt;&gt;Storniert")=0,0,IF(COUNTIFS(Buchungen!$A$7:$A$206,"&lt;="&amp;AH16,Buchungen!$B$7:$B$206,"&gt;"&amp;AH16,Buchungen!$G$7:$G$206,"&lt;&gt;Storniert")&gt;1,9,IF(COUNTIFS(Buchungen!$A$7:$A$206,"&lt;="&amp;AH16,Buchungen!$B$7:$B$206,"&gt;"&amp;AH16,Buchungen!$G$7:$G$206,"Gebucht")=1,1,IF(COUNTIFS(Buchungen!$A$7:$A$206,"&lt;="&amp;AH16,Buchungen!$B$7:$B$206,"&gt;"&amp;AH16,Buchungen!$G$7:$G$206,"Anfrage")=1,2,IF(COUNTIFS(Buchungen!$A$7:$A$206,"&lt;="&amp;AH16,Buchungen!$B$7:$B$206,"&gt;"&amp;AH16,Buchungen!$G$7:$G$206,"Eigennutzung")=1,3,IF(COUNTIFS(Buchungen!$A$7:$A$206,"&lt;="&amp;AH16,Buchungen!$B$7:$B$206,"&gt;"&amp;AH16,Buchungen!$G$7:$G$206,"Gesperrt")=1,4,9)))))))</f>
        <v>0</v>
      </c>
      <c r="BO16">
        <f>IF(AI16=0,-1,IF(COUNTIFS(Buchungen!$A$7:$A$206,"&lt;="&amp;AI16,Buchungen!$B$7:$B$206,"&gt;"&amp;AI16,Buchungen!$G$7:$G$206,"&lt;&gt;Storniert")=0,0,IF(COUNTIFS(Buchungen!$A$7:$A$206,"&lt;="&amp;AI16,Buchungen!$B$7:$B$206,"&gt;"&amp;AI16,Buchungen!$G$7:$G$206,"&lt;&gt;Storniert")&gt;1,9,IF(COUNTIFS(Buchungen!$A$7:$A$206,"&lt;="&amp;AI16,Buchungen!$B$7:$B$206,"&gt;"&amp;AI16,Buchungen!$G$7:$G$206,"Gebucht")=1,1,IF(COUNTIFS(Buchungen!$A$7:$A$206,"&lt;="&amp;AI16,Buchungen!$B$7:$B$206,"&gt;"&amp;AI16,Buchungen!$G$7:$G$206,"Anfrage")=1,2,IF(COUNTIFS(Buchungen!$A$7:$A$206,"&lt;="&amp;AI16,Buchungen!$B$7:$B$206,"&gt;"&amp;AI16,Buchungen!$G$7:$G$206,"Eigennutzung")=1,3,IF(COUNTIFS(Buchungen!$A$7:$A$206,"&lt;="&amp;AI16,Buchungen!$B$7:$B$206,"&gt;"&amp;AI16,Buchungen!$G$7:$G$206,"Gesperrt")=1,4,9)))))))</f>
        <v>0</v>
      </c>
      <c r="BP16">
        <f>IF(AJ16=0,-1,IF(COUNTIFS(Buchungen!$A$7:$A$206,"&lt;="&amp;AJ16,Buchungen!$B$7:$B$206,"&gt;"&amp;AJ16,Buchungen!$G$7:$G$206,"&lt;&gt;Storniert")=0,0,IF(COUNTIFS(Buchungen!$A$7:$A$206,"&lt;="&amp;AJ16,Buchungen!$B$7:$B$206,"&gt;"&amp;AJ16,Buchungen!$G$7:$G$206,"&lt;&gt;Storniert")&gt;1,9,IF(COUNTIFS(Buchungen!$A$7:$A$206,"&lt;="&amp;AJ16,Buchungen!$B$7:$B$206,"&gt;"&amp;AJ16,Buchungen!$G$7:$G$206,"Gebucht")=1,1,IF(COUNTIFS(Buchungen!$A$7:$A$206,"&lt;="&amp;AJ16,Buchungen!$B$7:$B$206,"&gt;"&amp;AJ16,Buchungen!$G$7:$G$206,"Anfrage")=1,2,IF(COUNTIFS(Buchungen!$A$7:$A$206,"&lt;="&amp;AJ16,Buchungen!$B$7:$B$206,"&gt;"&amp;AJ16,Buchungen!$G$7:$G$206,"Eigennutzung")=1,3,IF(COUNTIFS(Buchungen!$A$7:$A$206,"&lt;="&amp;AJ16,Buchungen!$B$7:$B$206,"&gt;"&amp;AJ16,Buchungen!$G$7:$G$206,"Gesperrt")=1,4,9)))))))</f>
        <v>0</v>
      </c>
      <c r="BQ16">
        <f>IF(AK16=0,-1,IF(COUNTIFS(Buchungen!$A$7:$A$206,"&lt;="&amp;AK16,Buchungen!$B$7:$B$206,"&gt;"&amp;AK16,Buchungen!$G$7:$G$206,"&lt;&gt;Storniert")=0,0,IF(COUNTIFS(Buchungen!$A$7:$A$206,"&lt;="&amp;AK16,Buchungen!$B$7:$B$206,"&gt;"&amp;AK16,Buchungen!$G$7:$G$206,"&lt;&gt;Storniert")&gt;1,9,IF(COUNTIFS(Buchungen!$A$7:$A$206,"&lt;="&amp;AK16,Buchungen!$B$7:$B$206,"&gt;"&amp;AK16,Buchungen!$G$7:$G$206,"Gebucht")=1,1,IF(COUNTIFS(Buchungen!$A$7:$A$206,"&lt;="&amp;AK16,Buchungen!$B$7:$B$206,"&gt;"&amp;AK16,Buchungen!$G$7:$G$206,"Anfrage")=1,2,IF(COUNTIFS(Buchungen!$A$7:$A$206,"&lt;="&amp;AK16,Buchungen!$B$7:$B$206,"&gt;"&amp;AK16,Buchungen!$G$7:$G$206,"Eigennutzung")=1,3,IF(COUNTIFS(Buchungen!$A$7:$A$206,"&lt;="&amp;AK16,Buchungen!$B$7:$B$206,"&gt;"&amp;AK16,Buchungen!$G$7:$G$206,"Gesperrt")=1,4,9)))))))</f>
        <v>0</v>
      </c>
      <c r="BR16">
        <f>IF(AL16=0,-1,IF(COUNTIFS(Buchungen!$A$7:$A$206,"&lt;="&amp;AL16,Buchungen!$B$7:$B$206,"&gt;"&amp;AL16,Buchungen!$G$7:$G$206,"&lt;&gt;Storniert")=0,0,IF(COUNTIFS(Buchungen!$A$7:$A$206,"&lt;="&amp;AL16,Buchungen!$B$7:$B$206,"&gt;"&amp;AL16,Buchungen!$G$7:$G$206,"&lt;&gt;Storniert")&gt;1,9,IF(COUNTIFS(Buchungen!$A$7:$A$206,"&lt;="&amp;AL16,Buchungen!$B$7:$B$206,"&gt;"&amp;AL16,Buchungen!$G$7:$G$206,"Gebucht")=1,1,IF(COUNTIFS(Buchungen!$A$7:$A$206,"&lt;="&amp;AL16,Buchungen!$B$7:$B$206,"&gt;"&amp;AL16,Buchungen!$G$7:$G$206,"Anfrage")=1,2,IF(COUNTIFS(Buchungen!$A$7:$A$206,"&lt;="&amp;AL16,Buchungen!$B$7:$B$206,"&gt;"&amp;AL16,Buchungen!$G$7:$G$206,"Eigennutzung")=1,3,IF(COUNTIFS(Buchungen!$A$7:$A$206,"&lt;="&amp;AL16,Buchungen!$B$7:$B$206,"&gt;"&amp;AL16,Buchungen!$G$7:$G$206,"Gesperrt")=1,4,9)))))))</f>
        <v>0</v>
      </c>
      <c r="BS16">
        <f>IF(AM16=0,-1,IF(COUNTIFS(Buchungen!$A$7:$A$206,"&lt;="&amp;AM16,Buchungen!$B$7:$B$206,"&gt;"&amp;AM16,Buchungen!$G$7:$G$206,"&lt;&gt;Storniert")=0,0,IF(COUNTIFS(Buchungen!$A$7:$A$206,"&lt;="&amp;AM16,Buchungen!$B$7:$B$206,"&gt;"&amp;AM16,Buchungen!$G$7:$G$206,"&lt;&gt;Storniert")&gt;1,9,IF(COUNTIFS(Buchungen!$A$7:$A$206,"&lt;="&amp;AM16,Buchungen!$B$7:$B$206,"&gt;"&amp;AM16,Buchungen!$G$7:$G$206,"Gebucht")=1,1,IF(COUNTIFS(Buchungen!$A$7:$A$206,"&lt;="&amp;AM16,Buchungen!$B$7:$B$206,"&gt;"&amp;AM16,Buchungen!$G$7:$G$206,"Anfrage")=1,2,IF(COUNTIFS(Buchungen!$A$7:$A$206,"&lt;="&amp;AM16,Buchungen!$B$7:$B$206,"&gt;"&amp;AM16,Buchungen!$G$7:$G$206,"Eigennutzung")=1,3,IF(COUNTIFS(Buchungen!$A$7:$A$206,"&lt;="&amp;AM16,Buchungen!$B$7:$B$206,"&gt;"&amp;AM16,Buchungen!$G$7:$G$206,"Gesperrt")=1,4,9)))))))</f>
        <v>0</v>
      </c>
      <c r="BT16">
        <f>IF(AN16=0,-1,IF(COUNTIFS(Buchungen!$A$7:$A$206,"&lt;="&amp;AN16,Buchungen!$B$7:$B$206,"&gt;"&amp;AN16,Buchungen!$G$7:$G$206,"&lt;&gt;Storniert")=0,0,IF(COUNTIFS(Buchungen!$A$7:$A$206,"&lt;="&amp;AN16,Buchungen!$B$7:$B$206,"&gt;"&amp;AN16,Buchungen!$G$7:$G$206,"&lt;&gt;Storniert")&gt;1,9,IF(COUNTIFS(Buchungen!$A$7:$A$206,"&lt;="&amp;AN16,Buchungen!$B$7:$B$206,"&gt;"&amp;AN16,Buchungen!$G$7:$G$206,"Gebucht")=1,1,IF(COUNTIFS(Buchungen!$A$7:$A$206,"&lt;="&amp;AN16,Buchungen!$B$7:$B$206,"&gt;"&amp;AN16,Buchungen!$G$7:$G$206,"Anfrage")=1,2,IF(COUNTIFS(Buchungen!$A$7:$A$206,"&lt;="&amp;AN16,Buchungen!$B$7:$B$206,"&gt;"&amp;AN16,Buchungen!$G$7:$G$206,"Eigennutzung")=1,3,IF(COUNTIFS(Buchungen!$A$7:$A$206,"&lt;="&amp;AN16,Buchungen!$B$7:$B$206,"&gt;"&amp;AN16,Buchungen!$G$7:$G$206,"Gesperrt")=1,4,9)))))))</f>
        <v>0</v>
      </c>
      <c r="BU16">
        <f>IF(AO16=0,-1,IF(COUNTIFS(Buchungen!$A$7:$A$206,"&lt;="&amp;AO16,Buchungen!$B$7:$B$206,"&gt;"&amp;AO16,Buchungen!$G$7:$G$206,"&lt;&gt;Storniert")=0,0,IF(COUNTIFS(Buchungen!$A$7:$A$206,"&lt;="&amp;AO16,Buchungen!$B$7:$B$206,"&gt;"&amp;AO16,Buchungen!$G$7:$G$206,"&lt;&gt;Storniert")&gt;1,9,IF(COUNTIFS(Buchungen!$A$7:$A$206,"&lt;="&amp;AO16,Buchungen!$B$7:$B$206,"&gt;"&amp;AO16,Buchungen!$G$7:$G$206,"Gebucht")=1,1,IF(COUNTIFS(Buchungen!$A$7:$A$206,"&lt;="&amp;AO16,Buchungen!$B$7:$B$206,"&gt;"&amp;AO16,Buchungen!$G$7:$G$206,"Anfrage")=1,2,IF(COUNTIFS(Buchungen!$A$7:$A$206,"&lt;="&amp;AO16,Buchungen!$B$7:$B$206,"&gt;"&amp;AO16,Buchungen!$G$7:$G$206,"Eigennutzung")=1,3,IF(COUNTIFS(Buchungen!$A$7:$A$206,"&lt;="&amp;AO16,Buchungen!$B$7:$B$206,"&gt;"&amp;AO16,Buchungen!$G$7:$G$206,"Gesperrt")=1,4,9)))))))</f>
        <v>0</v>
      </c>
      <c r="BV16">
        <f>IF(AP16=0,-1,IF(COUNTIFS(Buchungen!$A$7:$A$206,"&lt;="&amp;AP16,Buchungen!$B$7:$B$206,"&gt;"&amp;AP16,Buchungen!$G$7:$G$206,"&lt;&gt;Storniert")=0,0,IF(COUNTIFS(Buchungen!$A$7:$A$206,"&lt;="&amp;AP16,Buchungen!$B$7:$B$206,"&gt;"&amp;AP16,Buchungen!$G$7:$G$206,"&lt;&gt;Storniert")&gt;1,9,IF(COUNTIFS(Buchungen!$A$7:$A$206,"&lt;="&amp;AP16,Buchungen!$B$7:$B$206,"&gt;"&amp;AP16,Buchungen!$G$7:$G$206,"Gebucht")=1,1,IF(COUNTIFS(Buchungen!$A$7:$A$206,"&lt;="&amp;AP16,Buchungen!$B$7:$B$206,"&gt;"&amp;AP16,Buchungen!$G$7:$G$206,"Anfrage")=1,2,IF(COUNTIFS(Buchungen!$A$7:$A$206,"&lt;="&amp;AP16,Buchungen!$B$7:$B$206,"&gt;"&amp;AP16,Buchungen!$G$7:$G$206,"Eigennutzung")=1,3,IF(COUNTIFS(Buchungen!$A$7:$A$206,"&lt;="&amp;AP16,Buchungen!$B$7:$B$206,"&gt;"&amp;AP16,Buchungen!$G$7:$G$206,"Gesperrt")=1,4,9)))))))</f>
        <v>0</v>
      </c>
      <c r="BW16">
        <f>IF(AQ16=0,-1,IF(COUNTIFS(Buchungen!$A$7:$A$206,"&lt;="&amp;AQ16,Buchungen!$B$7:$B$206,"&gt;"&amp;AQ16,Buchungen!$G$7:$G$206,"&lt;&gt;Storniert")=0,0,IF(COUNTIFS(Buchungen!$A$7:$A$206,"&lt;="&amp;AQ16,Buchungen!$B$7:$B$206,"&gt;"&amp;AQ16,Buchungen!$G$7:$G$206,"&lt;&gt;Storniert")&gt;1,9,IF(COUNTIFS(Buchungen!$A$7:$A$206,"&lt;="&amp;AQ16,Buchungen!$B$7:$B$206,"&gt;"&amp;AQ16,Buchungen!$G$7:$G$206,"Gebucht")=1,1,IF(COUNTIFS(Buchungen!$A$7:$A$206,"&lt;="&amp;AQ16,Buchungen!$B$7:$B$206,"&gt;"&amp;AQ16,Buchungen!$G$7:$G$206,"Anfrage")=1,2,IF(COUNTIFS(Buchungen!$A$7:$A$206,"&lt;="&amp;AQ16,Buchungen!$B$7:$B$206,"&gt;"&amp;AQ16,Buchungen!$G$7:$G$206,"Eigennutzung")=1,3,IF(COUNTIFS(Buchungen!$A$7:$A$206,"&lt;="&amp;AQ16,Buchungen!$B$7:$B$206,"&gt;"&amp;AQ16,Buchungen!$G$7:$G$206,"Gesperrt")=1,4,9)))))))</f>
        <v>0</v>
      </c>
      <c r="BX16">
        <f>IF(AR16=0,-1,IF(COUNTIFS(Buchungen!$A$7:$A$206,"&lt;="&amp;AR16,Buchungen!$B$7:$B$206,"&gt;"&amp;AR16,Buchungen!$G$7:$G$206,"&lt;&gt;Storniert")=0,0,IF(COUNTIFS(Buchungen!$A$7:$A$206,"&lt;="&amp;AR16,Buchungen!$B$7:$B$206,"&gt;"&amp;AR16,Buchungen!$G$7:$G$206,"&lt;&gt;Storniert")&gt;1,9,IF(COUNTIFS(Buchungen!$A$7:$A$206,"&lt;="&amp;AR16,Buchungen!$B$7:$B$206,"&gt;"&amp;AR16,Buchungen!$G$7:$G$206,"Gebucht")=1,1,IF(COUNTIFS(Buchungen!$A$7:$A$206,"&lt;="&amp;AR16,Buchungen!$B$7:$B$206,"&gt;"&amp;AR16,Buchungen!$G$7:$G$206,"Anfrage")=1,2,IF(COUNTIFS(Buchungen!$A$7:$A$206,"&lt;="&amp;AR16,Buchungen!$B$7:$B$206,"&gt;"&amp;AR16,Buchungen!$G$7:$G$206,"Eigennutzung")=1,3,IF(COUNTIFS(Buchungen!$A$7:$A$206,"&lt;="&amp;AR16,Buchungen!$B$7:$B$206,"&gt;"&amp;AR16,Buchungen!$G$7:$G$206,"Gesperrt")=1,4,9)))))))</f>
        <v>0</v>
      </c>
      <c r="BY16">
        <f>IF(AS16=0,-1,IF(COUNTIFS(Buchungen!$A$7:$A$206,"&lt;="&amp;AS16,Buchungen!$B$7:$B$206,"&gt;"&amp;AS16,Buchungen!$G$7:$G$206,"&lt;&gt;Storniert")=0,0,IF(COUNTIFS(Buchungen!$A$7:$A$206,"&lt;="&amp;AS16,Buchungen!$B$7:$B$206,"&gt;"&amp;AS16,Buchungen!$G$7:$G$206,"&lt;&gt;Storniert")&gt;1,9,IF(COUNTIFS(Buchungen!$A$7:$A$206,"&lt;="&amp;AS16,Buchungen!$B$7:$B$206,"&gt;"&amp;AS16,Buchungen!$G$7:$G$206,"Gebucht")=1,1,IF(COUNTIFS(Buchungen!$A$7:$A$206,"&lt;="&amp;AS16,Buchungen!$B$7:$B$206,"&gt;"&amp;AS16,Buchungen!$G$7:$G$206,"Anfrage")=1,2,IF(COUNTIFS(Buchungen!$A$7:$A$206,"&lt;="&amp;AS16,Buchungen!$B$7:$B$206,"&gt;"&amp;AS16,Buchungen!$G$7:$G$206,"Eigennutzung")=1,3,IF(COUNTIFS(Buchungen!$A$7:$A$206,"&lt;="&amp;AS16,Buchungen!$B$7:$B$206,"&gt;"&amp;AS16,Buchungen!$G$7:$G$206,"Gesperrt")=1,4,9)))))))</f>
        <v>0</v>
      </c>
      <c r="BZ16">
        <f>IF(AT16=0,-1,IF(COUNTIFS(Buchungen!$A$7:$A$206,"&lt;="&amp;AT16,Buchungen!$B$7:$B$206,"&gt;"&amp;AT16,Buchungen!$G$7:$G$206,"&lt;&gt;Storniert")=0,0,IF(COUNTIFS(Buchungen!$A$7:$A$206,"&lt;="&amp;AT16,Buchungen!$B$7:$B$206,"&gt;"&amp;AT16,Buchungen!$G$7:$G$206,"&lt;&gt;Storniert")&gt;1,9,IF(COUNTIFS(Buchungen!$A$7:$A$206,"&lt;="&amp;AT16,Buchungen!$B$7:$B$206,"&gt;"&amp;AT16,Buchungen!$G$7:$G$206,"Gebucht")=1,1,IF(COUNTIFS(Buchungen!$A$7:$A$206,"&lt;="&amp;AT16,Buchungen!$B$7:$B$206,"&gt;"&amp;AT16,Buchungen!$G$7:$G$206,"Anfrage")=1,2,IF(COUNTIFS(Buchungen!$A$7:$A$206,"&lt;="&amp;AT16,Buchungen!$B$7:$B$206,"&gt;"&amp;AT16,Buchungen!$G$7:$G$206,"Eigennutzung")=1,3,IF(COUNTIFS(Buchungen!$A$7:$A$206,"&lt;="&amp;AT16,Buchungen!$B$7:$B$206,"&gt;"&amp;AT16,Buchungen!$G$7:$G$206,"Gesperrt")=1,4,9)))))))</f>
        <v>0</v>
      </c>
      <c r="CA16">
        <f>IF(AU16=0,-1,IF(COUNTIFS(Buchungen!$A$7:$A$206,"&lt;="&amp;AU16,Buchungen!$B$7:$B$206,"&gt;"&amp;AU16,Buchungen!$G$7:$G$206,"&lt;&gt;Storniert")=0,0,IF(COUNTIFS(Buchungen!$A$7:$A$206,"&lt;="&amp;AU16,Buchungen!$B$7:$B$206,"&gt;"&amp;AU16,Buchungen!$G$7:$G$206,"&lt;&gt;Storniert")&gt;1,9,IF(COUNTIFS(Buchungen!$A$7:$A$206,"&lt;="&amp;AU16,Buchungen!$B$7:$B$206,"&gt;"&amp;AU16,Buchungen!$G$7:$G$206,"Gebucht")=1,1,IF(COUNTIFS(Buchungen!$A$7:$A$206,"&lt;="&amp;AU16,Buchungen!$B$7:$B$206,"&gt;"&amp;AU16,Buchungen!$G$7:$G$206,"Anfrage")=1,2,IF(COUNTIFS(Buchungen!$A$7:$A$206,"&lt;="&amp;AU16,Buchungen!$B$7:$B$206,"&gt;"&amp;AU16,Buchungen!$G$7:$G$206,"Eigennutzung")=1,3,IF(COUNTIFS(Buchungen!$A$7:$A$206,"&lt;="&amp;AU16,Buchungen!$B$7:$B$206,"&gt;"&amp;AU16,Buchungen!$G$7:$G$206,"Gesperrt")=1,4,9)))))))</f>
        <v>0</v>
      </c>
      <c r="CB16">
        <f>IF(AV16=0,-1,IF(COUNTIFS(Buchungen!$A$7:$A$206,"&lt;="&amp;AV16,Buchungen!$B$7:$B$206,"&gt;"&amp;AV16,Buchungen!$G$7:$G$206,"&lt;&gt;Storniert")=0,0,IF(COUNTIFS(Buchungen!$A$7:$A$206,"&lt;="&amp;AV16,Buchungen!$B$7:$B$206,"&gt;"&amp;AV16,Buchungen!$G$7:$G$206,"&lt;&gt;Storniert")&gt;1,9,IF(COUNTIFS(Buchungen!$A$7:$A$206,"&lt;="&amp;AV16,Buchungen!$B$7:$B$206,"&gt;"&amp;AV16,Buchungen!$G$7:$G$206,"Gebucht")=1,1,IF(COUNTIFS(Buchungen!$A$7:$A$206,"&lt;="&amp;AV16,Buchungen!$B$7:$B$206,"&gt;"&amp;AV16,Buchungen!$G$7:$G$206,"Anfrage")=1,2,IF(COUNTIFS(Buchungen!$A$7:$A$206,"&lt;="&amp;AV16,Buchungen!$B$7:$B$206,"&gt;"&amp;AV16,Buchungen!$G$7:$G$206,"Eigennutzung")=1,3,IF(COUNTIFS(Buchungen!$A$7:$A$206,"&lt;="&amp;AV16,Buchungen!$B$7:$B$206,"&gt;"&amp;AV16,Buchungen!$G$7:$G$206,"Gesperrt")=1,4,9)))))))</f>
        <v>0</v>
      </c>
      <c r="CC16">
        <f>IF(AW16=0,-1,IF(COUNTIFS(Buchungen!$A$7:$A$206,"&lt;="&amp;AW16,Buchungen!$B$7:$B$206,"&gt;"&amp;AW16,Buchungen!$G$7:$G$206,"&lt;&gt;Storniert")=0,0,IF(COUNTIFS(Buchungen!$A$7:$A$206,"&lt;="&amp;AW16,Buchungen!$B$7:$B$206,"&gt;"&amp;AW16,Buchungen!$G$7:$G$206,"&lt;&gt;Storniert")&gt;1,9,IF(COUNTIFS(Buchungen!$A$7:$A$206,"&lt;="&amp;AW16,Buchungen!$B$7:$B$206,"&gt;"&amp;AW16,Buchungen!$G$7:$G$206,"Gebucht")=1,1,IF(COUNTIFS(Buchungen!$A$7:$A$206,"&lt;="&amp;AW16,Buchungen!$B$7:$B$206,"&gt;"&amp;AW16,Buchungen!$G$7:$G$206,"Anfrage")=1,2,IF(COUNTIFS(Buchungen!$A$7:$A$206,"&lt;="&amp;AW16,Buchungen!$B$7:$B$206,"&gt;"&amp;AW16,Buchungen!$G$7:$G$206,"Eigennutzung")=1,3,IF(COUNTIFS(Buchungen!$A$7:$A$206,"&lt;="&amp;AW16,Buchungen!$B$7:$B$206,"&gt;"&amp;AW16,Buchungen!$G$7:$G$206,"Gesperrt")=1,4,9)))))))</f>
        <v>0</v>
      </c>
      <c r="CD16">
        <f>IF(AX16=0,-1,IF(COUNTIFS(Buchungen!$A$7:$A$206,"&lt;="&amp;AX16,Buchungen!$B$7:$B$206,"&gt;"&amp;AX16,Buchungen!$G$7:$G$206,"&lt;&gt;Storniert")=0,0,IF(COUNTIFS(Buchungen!$A$7:$A$206,"&lt;="&amp;AX16,Buchungen!$B$7:$B$206,"&gt;"&amp;AX16,Buchungen!$G$7:$G$206,"&lt;&gt;Storniert")&gt;1,9,IF(COUNTIFS(Buchungen!$A$7:$A$206,"&lt;="&amp;AX16,Buchungen!$B$7:$B$206,"&gt;"&amp;AX16,Buchungen!$G$7:$G$206,"Gebucht")=1,1,IF(COUNTIFS(Buchungen!$A$7:$A$206,"&lt;="&amp;AX16,Buchungen!$B$7:$B$206,"&gt;"&amp;AX16,Buchungen!$G$7:$G$206,"Anfrage")=1,2,IF(COUNTIFS(Buchungen!$A$7:$A$206,"&lt;="&amp;AX16,Buchungen!$B$7:$B$206,"&gt;"&amp;AX16,Buchungen!$G$7:$G$206,"Eigennutzung")=1,3,IF(COUNTIFS(Buchungen!$A$7:$A$206,"&lt;="&amp;AX16,Buchungen!$B$7:$B$206,"&gt;"&amp;AX16,Buchungen!$G$7:$G$206,"Gesperrt")=1,4,9)))))))</f>
        <v>0</v>
      </c>
      <c r="CE16">
        <f>IF(AY16=0,-1,IF(COUNTIFS(Buchungen!$A$7:$A$206,"&lt;="&amp;AY16,Buchungen!$B$7:$B$206,"&gt;"&amp;AY16,Buchungen!$G$7:$G$206,"&lt;&gt;Storniert")=0,0,IF(COUNTIFS(Buchungen!$A$7:$A$206,"&lt;="&amp;AY16,Buchungen!$B$7:$B$206,"&gt;"&amp;AY16,Buchungen!$G$7:$G$206,"&lt;&gt;Storniert")&gt;1,9,IF(COUNTIFS(Buchungen!$A$7:$A$206,"&lt;="&amp;AY16,Buchungen!$B$7:$B$206,"&gt;"&amp;AY16,Buchungen!$G$7:$G$206,"Gebucht")=1,1,IF(COUNTIFS(Buchungen!$A$7:$A$206,"&lt;="&amp;AY16,Buchungen!$B$7:$B$206,"&gt;"&amp;AY16,Buchungen!$G$7:$G$206,"Anfrage")=1,2,IF(COUNTIFS(Buchungen!$A$7:$A$206,"&lt;="&amp;AY16,Buchungen!$B$7:$B$206,"&gt;"&amp;AY16,Buchungen!$G$7:$G$206,"Eigennutzung")=1,3,IF(COUNTIFS(Buchungen!$A$7:$A$206,"&lt;="&amp;AY16,Buchungen!$B$7:$B$206,"&gt;"&amp;AY16,Buchungen!$G$7:$G$206,"Gesperrt")=1,4,9)))))))</f>
        <v>0</v>
      </c>
      <c r="CF16">
        <f>IF(AZ16=0,-1,IF(COUNTIFS(Buchungen!$A$7:$A$206,"&lt;="&amp;AZ16,Buchungen!$B$7:$B$206,"&gt;"&amp;AZ16,Buchungen!$G$7:$G$206,"&lt;&gt;Storniert")=0,0,IF(COUNTIFS(Buchungen!$A$7:$A$206,"&lt;="&amp;AZ16,Buchungen!$B$7:$B$206,"&gt;"&amp;AZ16,Buchungen!$G$7:$G$206,"&lt;&gt;Storniert")&gt;1,9,IF(COUNTIFS(Buchungen!$A$7:$A$206,"&lt;="&amp;AZ16,Buchungen!$B$7:$B$206,"&gt;"&amp;AZ16,Buchungen!$G$7:$G$206,"Gebucht")=1,1,IF(COUNTIFS(Buchungen!$A$7:$A$206,"&lt;="&amp;AZ16,Buchungen!$B$7:$B$206,"&gt;"&amp;AZ16,Buchungen!$G$7:$G$206,"Anfrage")=1,2,IF(COUNTIFS(Buchungen!$A$7:$A$206,"&lt;="&amp;AZ16,Buchungen!$B$7:$B$206,"&gt;"&amp;AZ16,Buchungen!$G$7:$G$206,"Eigennutzung")=1,3,IF(COUNTIFS(Buchungen!$A$7:$A$206,"&lt;="&amp;AZ16,Buchungen!$B$7:$B$206,"&gt;"&amp;AZ16,Buchungen!$G$7:$G$206,"Gesperrt")=1,4,9)))))))</f>
        <v>0</v>
      </c>
      <c r="CG16">
        <f>IF(BA16=0,-1,IF(COUNTIFS(Buchungen!$A$7:$A$206,"&lt;="&amp;BA16,Buchungen!$B$7:$B$206,"&gt;"&amp;BA16,Buchungen!$G$7:$G$206,"&lt;&gt;Storniert")=0,0,IF(COUNTIFS(Buchungen!$A$7:$A$206,"&lt;="&amp;BA16,Buchungen!$B$7:$B$206,"&gt;"&amp;BA16,Buchungen!$G$7:$G$206,"&lt;&gt;Storniert")&gt;1,9,IF(COUNTIFS(Buchungen!$A$7:$A$206,"&lt;="&amp;BA16,Buchungen!$B$7:$B$206,"&gt;"&amp;BA16,Buchungen!$G$7:$G$206,"Gebucht")=1,1,IF(COUNTIFS(Buchungen!$A$7:$A$206,"&lt;="&amp;BA16,Buchungen!$B$7:$B$206,"&gt;"&amp;BA16,Buchungen!$G$7:$G$206,"Anfrage")=1,2,IF(COUNTIFS(Buchungen!$A$7:$A$206,"&lt;="&amp;BA16,Buchungen!$B$7:$B$206,"&gt;"&amp;BA16,Buchungen!$G$7:$G$206,"Eigennutzung")=1,3,IF(COUNTIFS(Buchungen!$A$7:$A$206,"&lt;="&amp;BA16,Buchungen!$B$7:$B$206,"&gt;"&amp;BA16,Buchungen!$G$7:$G$206,"Gesperrt")=1,4,9)))))))</f>
        <v>0</v>
      </c>
      <c r="CH16">
        <f>IF(BB16=0,-1,IF(COUNTIFS(Buchungen!$A$7:$A$206,"&lt;="&amp;BB16,Buchungen!$B$7:$B$206,"&gt;"&amp;BB16,Buchungen!$G$7:$G$206,"&lt;&gt;Storniert")=0,0,IF(COUNTIFS(Buchungen!$A$7:$A$206,"&lt;="&amp;BB16,Buchungen!$B$7:$B$206,"&gt;"&amp;BB16,Buchungen!$G$7:$G$206,"&lt;&gt;Storniert")&gt;1,9,IF(COUNTIFS(Buchungen!$A$7:$A$206,"&lt;="&amp;BB16,Buchungen!$B$7:$B$206,"&gt;"&amp;BB16,Buchungen!$G$7:$G$206,"Gebucht")=1,1,IF(COUNTIFS(Buchungen!$A$7:$A$206,"&lt;="&amp;BB16,Buchungen!$B$7:$B$206,"&gt;"&amp;BB16,Buchungen!$G$7:$G$206,"Anfrage")=1,2,IF(COUNTIFS(Buchungen!$A$7:$A$206,"&lt;="&amp;BB16,Buchungen!$B$7:$B$206,"&gt;"&amp;BB16,Buchungen!$G$7:$G$206,"Eigennutzung")=1,3,IF(COUNTIFS(Buchungen!$A$7:$A$206,"&lt;="&amp;BB16,Buchungen!$B$7:$B$206,"&gt;"&amp;BB16,Buchungen!$G$7:$G$206,"Gesperrt")=1,4,9)))))))</f>
        <v>0</v>
      </c>
      <c r="CI16">
        <f>IF(BC16=0,-1,IF(COUNTIFS(Buchungen!$A$7:$A$206,"&lt;="&amp;BC16,Buchungen!$B$7:$B$206,"&gt;"&amp;BC16,Buchungen!$G$7:$G$206,"&lt;&gt;Storniert")=0,0,IF(COUNTIFS(Buchungen!$A$7:$A$206,"&lt;="&amp;BC16,Buchungen!$B$7:$B$206,"&gt;"&amp;BC16,Buchungen!$G$7:$G$206,"&lt;&gt;Storniert")&gt;1,9,IF(COUNTIFS(Buchungen!$A$7:$A$206,"&lt;="&amp;BC16,Buchungen!$B$7:$B$206,"&gt;"&amp;BC16,Buchungen!$G$7:$G$206,"Gebucht")=1,1,IF(COUNTIFS(Buchungen!$A$7:$A$206,"&lt;="&amp;BC16,Buchungen!$B$7:$B$206,"&gt;"&amp;BC16,Buchungen!$G$7:$G$206,"Anfrage")=1,2,IF(COUNTIFS(Buchungen!$A$7:$A$206,"&lt;="&amp;BC16,Buchungen!$B$7:$B$206,"&gt;"&amp;BC16,Buchungen!$G$7:$G$206,"Eigennutzung")=1,3,IF(COUNTIFS(Buchungen!$A$7:$A$206,"&lt;="&amp;BC16,Buchungen!$B$7:$B$206,"&gt;"&amp;BC16,Buchungen!$G$7:$G$206,"Gesperrt")=1,4,9)))))))</f>
        <v>0</v>
      </c>
      <c r="CJ16">
        <f>IF(BD16=0,-1,IF(COUNTIFS(Buchungen!$A$7:$A$206,"&lt;="&amp;BD16,Buchungen!$B$7:$B$206,"&gt;"&amp;BD16,Buchungen!$G$7:$G$206,"&lt;&gt;Storniert")=0,0,IF(COUNTIFS(Buchungen!$A$7:$A$206,"&lt;="&amp;BD16,Buchungen!$B$7:$B$206,"&gt;"&amp;BD16,Buchungen!$G$7:$G$206,"&lt;&gt;Storniert")&gt;1,9,IF(COUNTIFS(Buchungen!$A$7:$A$206,"&lt;="&amp;BD16,Buchungen!$B$7:$B$206,"&gt;"&amp;BD16,Buchungen!$G$7:$G$206,"Gebucht")=1,1,IF(COUNTIFS(Buchungen!$A$7:$A$206,"&lt;="&amp;BD16,Buchungen!$B$7:$B$206,"&gt;"&amp;BD16,Buchungen!$G$7:$G$206,"Anfrage")=1,2,IF(COUNTIFS(Buchungen!$A$7:$A$206,"&lt;="&amp;BD16,Buchungen!$B$7:$B$206,"&gt;"&amp;BD16,Buchungen!$G$7:$G$206,"Eigennutzung")=1,3,IF(COUNTIFS(Buchungen!$A$7:$A$206,"&lt;="&amp;BD16,Buchungen!$B$7:$B$206,"&gt;"&amp;BD16,Buchungen!$G$7:$G$206,"Gesperrt")=1,4,9)))))))</f>
        <v>0</v>
      </c>
      <c r="CK16">
        <f>IF(BE16=0,-1,IF(COUNTIFS(Buchungen!$A$7:$A$206,"&lt;="&amp;BE16,Buchungen!$B$7:$B$206,"&gt;"&amp;BE16,Buchungen!$G$7:$G$206,"&lt;&gt;Storniert")=0,0,IF(COUNTIFS(Buchungen!$A$7:$A$206,"&lt;="&amp;BE16,Buchungen!$B$7:$B$206,"&gt;"&amp;BE16,Buchungen!$G$7:$G$206,"&lt;&gt;Storniert")&gt;1,9,IF(COUNTIFS(Buchungen!$A$7:$A$206,"&lt;="&amp;BE16,Buchungen!$B$7:$B$206,"&gt;"&amp;BE16,Buchungen!$G$7:$G$206,"Gebucht")=1,1,IF(COUNTIFS(Buchungen!$A$7:$A$206,"&lt;="&amp;BE16,Buchungen!$B$7:$B$206,"&gt;"&amp;BE16,Buchungen!$G$7:$G$206,"Anfrage")=1,2,IF(COUNTIFS(Buchungen!$A$7:$A$206,"&lt;="&amp;BE16,Buchungen!$B$7:$B$206,"&gt;"&amp;BE16,Buchungen!$G$7:$G$206,"Eigennutzung")=1,3,IF(COUNTIFS(Buchungen!$A$7:$A$206,"&lt;="&amp;BE16,Buchungen!$B$7:$B$206,"&gt;"&amp;BE16,Buchungen!$G$7:$G$206,"Gesperrt")=1,4,9)))))))</f>
        <v>0</v>
      </c>
      <c r="CL16">
        <f>IF(BF16=0,-1,IF(COUNTIFS(Buchungen!$A$7:$A$206,"&lt;="&amp;BF16,Buchungen!$B$7:$B$206,"&gt;"&amp;BF16,Buchungen!$G$7:$G$206,"&lt;&gt;Storniert")=0,0,IF(COUNTIFS(Buchungen!$A$7:$A$206,"&lt;="&amp;BF16,Buchungen!$B$7:$B$206,"&gt;"&amp;BF16,Buchungen!$G$7:$G$206,"&lt;&gt;Storniert")&gt;1,9,IF(COUNTIFS(Buchungen!$A$7:$A$206,"&lt;="&amp;BF16,Buchungen!$B$7:$B$206,"&gt;"&amp;BF16,Buchungen!$G$7:$G$206,"Gebucht")=1,1,IF(COUNTIFS(Buchungen!$A$7:$A$206,"&lt;="&amp;BF16,Buchungen!$B$7:$B$206,"&gt;"&amp;BF16,Buchungen!$G$7:$G$206,"Anfrage")=1,2,IF(COUNTIFS(Buchungen!$A$7:$A$206,"&lt;="&amp;BF16,Buchungen!$B$7:$B$206,"&gt;"&amp;BF16,Buchungen!$G$7:$G$206,"Eigennutzung")=1,3,IF(COUNTIFS(Buchungen!$A$7:$A$206,"&lt;="&amp;BF16,Buchungen!$B$7:$B$206,"&gt;"&amp;BF16,Buchungen!$G$7:$G$206,"Gesperrt")=1,4,9)))))))</f>
        <v>0</v>
      </c>
      <c r="CM16">
        <f>IF(BG16=0,-1,IF(COUNTIFS(Buchungen!$A$7:$A$206,"&lt;="&amp;BG16,Buchungen!$B$7:$B$206,"&gt;"&amp;BG16,Buchungen!$G$7:$G$206,"&lt;&gt;Storniert")=0,0,IF(COUNTIFS(Buchungen!$A$7:$A$206,"&lt;="&amp;BG16,Buchungen!$B$7:$B$206,"&gt;"&amp;BG16,Buchungen!$G$7:$G$206,"&lt;&gt;Storniert")&gt;1,9,IF(COUNTIFS(Buchungen!$A$7:$A$206,"&lt;="&amp;BG16,Buchungen!$B$7:$B$206,"&gt;"&amp;BG16,Buchungen!$G$7:$G$206,"Gebucht")=1,1,IF(COUNTIFS(Buchungen!$A$7:$A$206,"&lt;="&amp;BG16,Buchungen!$B$7:$B$206,"&gt;"&amp;BG16,Buchungen!$G$7:$G$206,"Anfrage")=1,2,IF(COUNTIFS(Buchungen!$A$7:$A$206,"&lt;="&amp;BG16,Buchungen!$B$7:$B$206,"&gt;"&amp;BG16,Buchungen!$G$7:$G$206,"Eigennutzung")=1,3,IF(COUNTIFS(Buchungen!$A$7:$A$206,"&lt;="&amp;BG16,Buchungen!$B$7:$B$206,"&gt;"&amp;BG16,Buchungen!$G$7:$G$206,"Gesperrt")=1,4,9)))))))</f>
        <v>0</v>
      </c>
      <c r="CN16">
        <f>IF(BH16=0,-1,IF(COUNTIFS(Buchungen!$A$7:$A$206,"&lt;="&amp;BH16,Buchungen!$B$7:$B$206,"&gt;"&amp;BH16,Buchungen!$G$7:$G$206,"&lt;&gt;Storniert")=0,0,IF(COUNTIFS(Buchungen!$A$7:$A$206,"&lt;="&amp;BH16,Buchungen!$B$7:$B$206,"&gt;"&amp;BH16,Buchungen!$G$7:$G$206,"&lt;&gt;Storniert")&gt;1,9,IF(COUNTIFS(Buchungen!$A$7:$A$206,"&lt;="&amp;BH16,Buchungen!$B$7:$B$206,"&gt;"&amp;BH16,Buchungen!$G$7:$G$206,"Gebucht")=1,1,IF(COUNTIFS(Buchungen!$A$7:$A$206,"&lt;="&amp;BH16,Buchungen!$B$7:$B$206,"&gt;"&amp;BH16,Buchungen!$G$7:$G$206,"Anfrage")=1,2,IF(COUNTIFS(Buchungen!$A$7:$A$206,"&lt;="&amp;BH16,Buchungen!$B$7:$B$206,"&gt;"&amp;BH16,Buchungen!$G$7:$G$206,"Eigennutzung")=1,3,IF(COUNTIFS(Buchungen!$A$7:$A$206,"&lt;="&amp;BH16,Buchungen!$B$7:$B$206,"&gt;"&amp;BH16,Buchungen!$G$7:$G$206,"Gesperrt")=1,4,9)))))))</f>
        <v>0</v>
      </c>
      <c r="CO16">
        <f>IF(BI16=0,-1,IF(COUNTIFS(Buchungen!$A$7:$A$206,"&lt;="&amp;BI16,Buchungen!$B$7:$B$206,"&gt;"&amp;BI16,Buchungen!$G$7:$G$206,"&lt;&gt;Storniert")=0,0,IF(COUNTIFS(Buchungen!$A$7:$A$206,"&lt;="&amp;BI16,Buchungen!$B$7:$B$206,"&gt;"&amp;BI16,Buchungen!$G$7:$G$206,"&lt;&gt;Storniert")&gt;1,9,IF(COUNTIFS(Buchungen!$A$7:$A$206,"&lt;="&amp;BI16,Buchungen!$B$7:$B$206,"&gt;"&amp;BI16,Buchungen!$G$7:$G$206,"Gebucht")=1,1,IF(COUNTIFS(Buchungen!$A$7:$A$206,"&lt;="&amp;BI16,Buchungen!$B$7:$B$206,"&gt;"&amp;BI16,Buchungen!$G$7:$G$206,"Anfrage")=1,2,IF(COUNTIFS(Buchungen!$A$7:$A$206,"&lt;="&amp;BI16,Buchungen!$B$7:$B$206,"&gt;"&amp;BI16,Buchungen!$G$7:$G$206,"Eigennutzung")=1,3,IF(COUNTIFS(Buchungen!$A$7:$A$206,"&lt;="&amp;BI16,Buchungen!$B$7:$B$206,"&gt;"&amp;BI16,Buchungen!$G$7:$G$206,"Gesperrt")=1,4,9)))))))</f>
        <v>0</v>
      </c>
      <c r="CP16">
        <f>IF(BJ16=0,-1,IF(COUNTIFS(Buchungen!$A$7:$A$206,"&lt;="&amp;BJ16,Buchungen!$B$7:$B$206,"&gt;"&amp;BJ16,Buchungen!$G$7:$G$206,"&lt;&gt;Storniert")=0,0,IF(COUNTIFS(Buchungen!$A$7:$A$206,"&lt;="&amp;BJ16,Buchungen!$B$7:$B$206,"&gt;"&amp;BJ16,Buchungen!$G$7:$G$206,"&lt;&gt;Storniert")&gt;1,9,IF(COUNTIFS(Buchungen!$A$7:$A$206,"&lt;="&amp;BJ16,Buchungen!$B$7:$B$206,"&gt;"&amp;BJ16,Buchungen!$G$7:$G$206,"Gebucht")=1,1,IF(COUNTIFS(Buchungen!$A$7:$A$206,"&lt;="&amp;BJ16,Buchungen!$B$7:$B$206,"&gt;"&amp;BJ16,Buchungen!$G$7:$G$206,"Anfrage")=1,2,IF(COUNTIFS(Buchungen!$A$7:$A$206,"&lt;="&amp;BJ16,Buchungen!$B$7:$B$206,"&gt;"&amp;BJ16,Buchungen!$G$7:$G$206,"Eigennutzung")=1,3,IF(COUNTIFS(Buchungen!$A$7:$A$206,"&lt;="&amp;BJ16,Buchungen!$B$7:$B$206,"&gt;"&amp;BJ16,Buchungen!$G$7:$G$206,"Gesperrt")=1,4,9)))))))</f>
        <v>0</v>
      </c>
      <c r="CQ16">
        <f>IF(BK16=0,-1,IF(COUNTIFS(Buchungen!$A$7:$A$206,"&lt;="&amp;BK16,Buchungen!$B$7:$B$206,"&gt;"&amp;BK16,Buchungen!$G$7:$G$206,"&lt;&gt;Storniert")=0,0,IF(COUNTIFS(Buchungen!$A$7:$A$206,"&lt;="&amp;BK16,Buchungen!$B$7:$B$206,"&gt;"&amp;BK16,Buchungen!$G$7:$G$206,"&lt;&gt;Storniert")&gt;1,9,IF(COUNTIFS(Buchungen!$A$7:$A$206,"&lt;="&amp;BK16,Buchungen!$B$7:$B$206,"&gt;"&amp;BK16,Buchungen!$G$7:$G$206,"Gebucht")=1,1,IF(COUNTIFS(Buchungen!$A$7:$A$206,"&lt;="&amp;BK16,Buchungen!$B$7:$B$206,"&gt;"&amp;BK16,Buchungen!$G$7:$G$206,"Anfrage")=1,2,IF(COUNTIFS(Buchungen!$A$7:$A$206,"&lt;="&amp;BK16,Buchungen!$B$7:$B$206,"&gt;"&amp;BK16,Buchungen!$G$7:$G$206,"Eigennutzung")=1,3,IF(COUNTIFS(Buchungen!$A$7:$A$206,"&lt;="&amp;BK16,Buchungen!$B$7:$B$206,"&gt;"&amp;BK16,Buchungen!$G$7:$G$206,"Gesperrt")=1,4,9)))))))</f>
        <v>0</v>
      </c>
      <c r="CR16">
        <f>IF(BL16=0,-1,IF(COUNTIFS(Buchungen!$A$7:$A$206,"&lt;="&amp;BL16,Buchungen!$B$7:$B$206,"&gt;"&amp;BL16,Buchungen!$G$7:$G$206,"&lt;&gt;Storniert")=0,0,IF(COUNTIFS(Buchungen!$A$7:$A$206,"&lt;="&amp;BL16,Buchungen!$B$7:$B$206,"&gt;"&amp;BL16,Buchungen!$G$7:$G$206,"&lt;&gt;Storniert")&gt;1,9,IF(COUNTIFS(Buchungen!$A$7:$A$206,"&lt;="&amp;BL16,Buchungen!$B$7:$B$206,"&gt;"&amp;BL16,Buchungen!$G$7:$G$206,"Gebucht")=1,1,IF(COUNTIFS(Buchungen!$A$7:$A$206,"&lt;="&amp;BL16,Buchungen!$B$7:$B$206,"&gt;"&amp;BL16,Buchungen!$G$7:$G$206,"Anfrage")=1,2,IF(COUNTIFS(Buchungen!$A$7:$A$206,"&lt;="&amp;BL16,Buchungen!$B$7:$B$206,"&gt;"&amp;BL16,Buchungen!$G$7:$G$206,"Eigennutzung")=1,3,IF(COUNTIFS(Buchungen!$A$7:$A$206,"&lt;="&amp;BL16,Buchungen!$B$7:$B$206,"&gt;"&amp;BL16,Buchungen!$G$7:$G$206,"Gesperrt")=1,4,9)))))))</f>
        <v>-1</v>
      </c>
    </row>
    <row r="17" spans="1:96" ht="20.100000000000001" customHeight="1" x14ac:dyDescent="0.25">
      <c r="A17" s="16" t="s">
        <v>43</v>
      </c>
      <c r="B17" s="17" t="str">
        <f>IF(AH17=0,"",IF(AND(COUNTIFS(Buchungen!$A$7:$A$206,AH17,Buchungen!$G$7:$G$206,"&lt;&gt;Storniert")&gt;0,COUNTIFS(Buchungen!$B$7:$B$206,AH17,Buchungen!$G$7:$G$206,"&lt;&gt;Storniert")&gt;0),"W",IF(COUNTIFS(Buchungen!$A$7:$A$206,AH17,Buchungen!$G$7:$G$206,"&lt;&gt;Storniert")&gt;0,"An",IF(COUNTIFS(Buchungen!$B$7:$B$206,AH17,Buchungen!$G$7:$G$206,"&lt;&gt;Storniert")&gt;0,"Ab",""))))</f>
        <v/>
      </c>
      <c r="C17" s="17" t="str">
        <f>IF(AI17=0,"",IF(AND(COUNTIFS(Buchungen!$A$7:$A$206,AI17,Buchungen!$G$7:$G$206,"&lt;&gt;Storniert")&gt;0,COUNTIFS(Buchungen!$B$7:$B$206,AI17,Buchungen!$G$7:$G$206,"&lt;&gt;Storniert")&gt;0),"W",IF(COUNTIFS(Buchungen!$A$7:$A$206,AI17,Buchungen!$G$7:$G$206,"&lt;&gt;Storniert")&gt;0,"An",IF(COUNTIFS(Buchungen!$B$7:$B$206,AI17,Buchungen!$G$7:$G$206,"&lt;&gt;Storniert")&gt;0,"Ab",""))))</f>
        <v/>
      </c>
      <c r="D17" s="17" t="str">
        <f>IF(AJ17=0,"",IF(AND(COUNTIFS(Buchungen!$A$7:$A$206,AJ17,Buchungen!$G$7:$G$206,"&lt;&gt;Storniert")&gt;0,COUNTIFS(Buchungen!$B$7:$B$206,AJ17,Buchungen!$G$7:$G$206,"&lt;&gt;Storniert")&gt;0),"W",IF(COUNTIFS(Buchungen!$A$7:$A$206,AJ17,Buchungen!$G$7:$G$206,"&lt;&gt;Storniert")&gt;0,"An",IF(COUNTIFS(Buchungen!$B$7:$B$206,AJ17,Buchungen!$G$7:$G$206,"&lt;&gt;Storniert")&gt;0,"Ab",""))))</f>
        <v/>
      </c>
      <c r="E17" s="17" t="str">
        <f>IF(AK17=0,"",IF(AND(COUNTIFS(Buchungen!$A$7:$A$206,AK17,Buchungen!$G$7:$G$206,"&lt;&gt;Storniert")&gt;0,COUNTIFS(Buchungen!$B$7:$B$206,AK17,Buchungen!$G$7:$G$206,"&lt;&gt;Storniert")&gt;0),"W",IF(COUNTIFS(Buchungen!$A$7:$A$206,AK17,Buchungen!$G$7:$G$206,"&lt;&gt;Storniert")&gt;0,"An",IF(COUNTIFS(Buchungen!$B$7:$B$206,AK17,Buchungen!$G$7:$G$206,"&lt;&gt;Storniert")&gt;0,"Ab",""))))</f>
        <v/>
      </c>
      <c r="F17" s="17" t="str">
        <f>IF(AL17=0,"",IF(AND(COUNTIFS(Buchungen!$A$7:$A$206,AL17,Buchungen!$G$7:$G$206,"&lt;&gt;Storniert")&gt;0,COUNTIFS(Buchungen!$B$7:$B$206,AL17,Buchungen!$G$7:$G$206,"&lt;&gt;Storniert")&gt;0),"W",IF(COUNTIFS(Buchungen!$A$7:$A$206,AL17,Buchungen!$G$7:$G$206,"&lt;&gt;Storniert")&gt;0,"An",IF(COUNTIFS(Buchungen!$B$7:$B$206,AL17,Buchungen!$G$7:$G$206,"&lt;&gt;Storniert")&gt;0,"Ab",""))))</f>
        <v/>
      </c>
      <c r="G17" s="17" t="str">
        <f>IF(AM17=0,"",IF(AND(COUNTIFS(Buchungen!$A$7:$A$206,AM17,Buchungen!$G$7:$G$206,"&lt;&gt;Storniert")&gt;0,COUNTIFS(Buchungen!$B$7:$B$206,AM17,Buchungen!$G$7:$G$206,"&lt;&gt;Storniert")&gt;0),"W",IF(COUNTIFS(Buchungen!$A$7:$A$206,AM17,Buchungen!$G$7:$G$206,"&lt;&gt;Storniert")&gt;0,"An",IF(COUNTIFS(Buchungen!$B$7:$B$206,AM17,Buchungen!$G$7:$G$206,"&lt;&gt;Storniert")&gt;0,"Ab",""))))</f>
        <v/>
      </c>
      <c r="H17" s="17" t="str">
        <f>IF(AN17=0,"",IF(AND(COUNTIFS(Buchungen!$A$7:$A$206,AN17,Buchungen!$G$7:$G$206,"&lt;&gt;Storniert")&gt;0,COUNTIFS(Buchungen!$B$7:$B$206,AN17,Buchungen!$G$7:$G$206,"&lt;&gt;Storniert")&gt;0),"W",IF(COUNTIFS(Buchungen!$A$7:$A$206,AN17,Buchungen!$G$7:$G$206,"&lt;&gt;Storniert")&gt;0,"An",IF(COUNTIFS(Buchungen!$B$7:$B$206,AN17,Buchungen!$G$7:$G$206,"&lt;&gt;Storniert")&gt;0,"Ab",""))))</f>
        <v/>
      </c>
      <c r="I17" s="17" t="str">
        <f>IF(AO17=0,"",IF(AND(COUNTIFS(Buchungen!$A$7:$A$206,AO17,Buchungen!$G$7:$G$206,"&lt;&gt;Storniert")&gt;0,COUNTIFS(Buchungen!$B$7:$B$206,AO17,Buchungen!$G$7:$G$206,"&lt;&gt;Storniert")&gt;0),"W",IF(COUNTIFS(Buchungen!$A$7:$A$206,AO17,Buchungen!$G$7:$G$206,"&lt;&gt;Storniert")&gt;0,"An",IF(COUNTIFS(Buchungen!$B$7:$B$206,AO17,Buchungen!$G$7:$G$206,"&lt;&gt;Storniert")&gt;0,"Ab",""))))</f>
        <v/>
      </c>
      <c r="J17" s="17" t="str">
        <f>IF(AP17=0,"",IF(AND(COUNTIFS(Buchungen!$A$7:$A$206,AP17,Buchungen!$G$7:$G$206,"&lt;&gt;Storniert")&gt;0,COUNTIFS(Buchungen!$B$7:$B$206,AP17,Buchungen!$G$7:$G$206,"&lt;&gt;Storniert")&gt;0),"W",IF(COUNTIFS(Buchungen!$A$7:$A$206,AP17,Buchungen!$G$7:$G$206,"&lt;&gt;Storniert")&gt;0,"An",IF(COUNTIFS(Buchungen!$B$7:$B$206,AP17,Buchungen!$G$7:$G$206,"&lt;&gt;Storniert")&gt;0,"Ab",""))))</f>
        <v/>
      </c>
      <c r="K17" s="17" t="str">
        <f>IF(AQ17=0,"",IF(AND(COUNTIFS(Buchungen!$A$7:$A$206,AQ17,Buchungen!$G$7:$G$206,"&lt;&gt;Storniert")&gt;0,COUNTIFS(Buchungen!$B$7:$B$206,AQ17,Buchungen!$G$7:$G$206,"&lt;&gt;Storniert")&gt;0),"W",IF(COUNTIFS(Buchungen!$A$7:$A$206,AQ17,Buchungen!$G$7:$G$206,"&lt;&gt;Storniert")&gt;0,"An",IF(COUNTIFS(Buchungen!$B$7:$B$206,AQ17,Buchungen!$G$7:$G$206,"&lt;&gt;Storniert")&gt;0,"Ab",""))))</f>
        <v/>
      </c>
      <c r="L17" s="17" t="str">
        <f>IF(AR17=0,"",IF(AND(COUNTIFS(Buchungen!$A$7:$A$206,AR17,Buchungen!$G$7:$G$206,"&lt;&gt;Storniert")&gt;0,COUNTIFS(Buchungen!$B$7:$B$206,AR17,Buchungen!$G$7:$G$206,"&lt;&gt;Storniert")&gt;0),"W",IF(COUNTIFS(Buchungen!$A$7:$A$206,AR17,Buchungen!$G$7:$G$206,"&lt;&gt;Storniert")&gt;0,"An",IF(COUNTIFS(Buchungen!$B$7:$B$206,AR17,Buchungen!$G$7:$G$206,"&lt;&gt;Storniert")&gt;0,"Ab",""))))</f>
        <v/>
      </c>
      <c r="M17" s="17" t="str">
        <f>IF(AS17=0,"",IF(AND(COUNTIFS(Buchungen!$A$7:$A$206,AS17,Buchungen!$G$7:$G$206,"&lt;&gt;Storniert")&gt;0,COUNTIFS(Buchungen!$B$7:$B$206,AS17,Buchungen!$G$7:$G$206,"&lt;&gt;Storniert")&gt;0),"W",IF(COUNTIFS(Buchungen!$A$7:$A$206,AS17,Buchungen!$G$7:$G$206,"&lt;&gt;Storniert")&gt;0,"An",IF(COUNTIFS(Buchungen!$B$7:$B$206,AS17,Buchungen!$G$7:$G$206,"&lt;&gt;Storniert")&gt;0,"Ab",""))))</f>
        <v/>
      </c>
      <c r="N17" s="17" t="str">
        <f>IF(AT17=0,"",IF(AND(COUNTIFS(Buchungen!$A$7:$A$206,AT17,Buchungen!$G$7:$G$206,"&lt;&gt;Storniert")&gt;0,COUNTIFS(Buchungen!$B$7:$B$206,AT17,Buchungen!$G$7:$G$206,"&lt;&gt;Storniert")&gt;0),"W",IF(COUNTIFS(Buchungen!$A$7:$A$206,AT17,Buchungen!$G$7:$G$206,"&lt;&gt;Storniert")&gt;0,"An",IF(COUNTIFS(Buchungen!$B$7:$B$206,AT17,Buchungen!$G$7:$G$206,"&lt;&gt;Storniert")&gt;0,"Ab",""))))</f>
        <v/>
      </c>
      <c r="O17" s="17" t="str">
        <f>IF(AU17=0,"",IF(AND(COUNTIFS(Buchungen!$A$7:$A$206,AU17,Buchungen!$G$7:$G$206,"&lt;&gt;Storniert")&gt;0,COUNTIFS(Buchungen!$B$7:$B$206,AU17,Buchungen!$G$7:$G$206,"&lt;&gt;Storniert")&gt;0),"W",IF(COUNTIFS(Buchungen!$A$7:$A$206,AU17,Buchungen!$G$7:$G$206,"&lt;&gt;Storniert")&gt;0,"An",IF(COUNTIFS(Buchungen!$B$7:$B$206,AU17,Buchungen!$G$7:$G$206,"&lt;&gt;Storniert")&gt;0,"Ab",""))))</f>
        <v/>
      </c>
      <c r="P17" s="17" t="str">
        <f>IF(AV17=0,"",IF(AND(COUNTIFS(Buchungen!$A$7:$A$206,AV17,Buchungen!$G$7:$G$206,"&lt;&gt;Storniert")&gt;0,COUNTIFS(Buchungen!$B$7:$B$206,AV17,Buchungen!$G$7:$G$206,"&lt;&gt;Storniert")&gt;0),"W",IF(COUNTIFS(Buchungen!$A$7:$A$206,AV17,Buchungen!$G$7:$G$206,"&lt;&gt;Storniert")&gt;0,"An",IF(COUNTIFS(Buchungen!$B$7:$B$206,AV17,Buchungen!$G$7:$G$206,"&lt;&gt;Storniert")&gt;0,"Ab",""))))</f>
        <v/>
      </c>
      <c r="Q17" s="17" t="str">
        <f>IF(AW17=0,"",IF(AND(COUNTIFS(Buchungen!$A$7:$A$206,AW17,Buchungen!$G$7:$G$206,"&lt;&gt;Storniert")&gt;0,COUNTIFS(Buchungen!$B$7:$B$206,AW17,Buchungen!$G$7:$G$206,"&lt;&gt;Storniert")&gt;0),"W",IF(COUNTIFS(Buchungen!$A$7:$A$206,AW17,Buchungen!$G$7:$G$206,"&lt;&gt;Storniert")&gt;0,"An",IF(COUNTIFS(Buchungen!$B$7:$B$206,AW17,Buchungen!$G$7:$G$206,"&lt;&gt;Storniert")&gt;0,"Ab",""))))</f>
        <v/>
      </c>
      <c r="R17" s="17" t="str">
        <f>IF(AX17=0,"",IF(AND(COUNTIFS(Buchungen!$A$7:$A$206,AX17,Buchungen!$G$7:$G$206,"&lt;&gt;Storniert")&gt;0,COUNTIFS(Buchungen!$B$7:$B$206,AX17,Buchungen!$G$7:$G$206,"&lt;&gt;Storniert")&gt;0),"W",IF(COUNTIFS(Buchungen!$A$7:$A$206,AX17,Buchungen!$G$7:$G$206,"&lt;&gt;Storniert")&gt;0,"An",IF(COUNTIFS(Buchungen!$B$7:$B$206,AX17,Buchungen!$G$7:$G$206,"&lt;&gt;Storniert")&gt;0,"Ab",""))))</f>
        <v/>
      </c>
      <c r="S17" s="17" t="str">
        <f>IF(AY17=0,"",IF(AND(COUNTIFS(Buchungen!$A$7:$A$206,AY17,Buchungen!$G$7:$G$206,"&lt;&gt;Storniert")&gt;0,COUNTIFS(Buchungen!$B$7:$B$206,AY17,Buchungen!$G$7:$G$206,"&lt;&gt;Storniert")&gt;0),"W",IF(COUNTIFS(Buchungen!$A$7:$A$206,AY17,Buchungen!$G$7:$G$206,"&lt;&gt;Storniert")&gt;0,"An",IF(COUNTIFS(Buchungen!$B$7:$B$206,AY17,Buchungen!$G$7:$G$206,"&lt;&gt;Storniert")&gt;0,"Ab",""))))</f>
        <v/>
      </c>
      <c r="T17" s="17" t="str">
        <f>IF(AZ17=0,"",IF(AND(COUNTIFS(Buchungen!$A$7:$A$206,AZ17,Buchungen!$G$7:$G$206,"&lt;&gt;Storniert")&gt;0,COUNTIFS(Buchungen!$B$7:$B$206,AZ17,Buchungen!$G$7:$G$206,"&lt;&gt;Storniert")&gt;0),"W",IF(COUNTIFS(Buchungen!$A$7:$A$206,AZ17,Buchungen!$G$7:$G$206,"&lt;&gt;Storniert")&gt;0,"An",IF(COUNTIFS(Buchungen!$B$7:$B$206,AZ17,Buchungen!$G$7:$G$206,"&lt;&gt;Storniert")&gt;0,"Ab",""))))</f>
        <v/>
      </c>
      <c r="U17" s="17" t="str">
        <f>IF(BA17=0,"",IF(AND(COUNTIFS(Buchungen!$A$7:$A$206,BA17,Buchungen!$G$7:$G$206,"&lt;&gt;Storniert")&gt;0,COUNTIFS(Buchungen!$B$7:$B$206,BA17,Buchungen!$G$7:$G$206,"&lt;&gt;Storniert")&gt;0),"W",IF(COUNTIFS(Buchungen!$A$7:$A$206,BA17,Buchungen!$G$7:$G$206,"&lt;&gt;Storniert")&gt;0,"An",IF(COUNTIFS(Buchungen!$B$7:$B$206,BA17,Buchungen!$G$7:$G$206,"&lt;&gt;Storniert")&gt;0,"Ab",""))))</f>
        <v/>
      </c>
      <c r="V17" s="17" t="str">
        <f>IF(BB17=0,"",IF(AND(COUNTIFS(Buchungen!$A$7:$A$206,BB17,Buchungen!$G$7:$G$206,"&lt;&gt;Storniert")&gt;0,COUNTIFS(Buchungen!$B$7:$B$206,BB17,Buchungen!$G$7:$G$206,"&lt;&gt;Storniert")&gt;0),"W",IF(COUNTIFS(Buchungen!$A$7:$A$206,BB17,Buchungen!$G$7:$G$206,"&lt;&gt;Storniert")&gt;0,"An",IF(COUNTIFS(Buchungen!$B$7:$B$206,BB17,Buchungen!$G$7:$G$206,"&lt;&gt;Storniert")&gt;0,"Ab",""))))</f>
        <v/>
      </c>
      <c r="W17" s="17" t="str">
        <f>IF(BC17=0,"",IF(AND(COUNTIFS(Buchungen!$A$7:$A$206,BC17,Buchungen!$G$7:$G$206,"&lt;&gt;Storniert")&gt;0,COUNTIFS(Buchungen!$B$7:$B$206,BC17,Buchungen!$G$7:$G$206,"&lt;&gt;Storniert")&gt;0),"W",IF(COUNTIFS(Buchungen!$A$7:$A$206,BC17,Buchungen!$G$7:$G$206,"&lt;&gt;Storniert")&gt;0,"An",IF(COUNTIFS(Buchungen!$B$7:$B$206,BC17,Buchungen!$G$7:$G$206,"&lt;&gt;Storniert")&gt;0,"Ab",""))))</f>
        <v/>
      </c>
      <c r="X17" s="17" t="str">
        <f>IF(BD17=0,"",IF(AND(COUNTIFS(Buchungen!$A$7:$A$206,BD17,Buchungen!$G$7:$G$206,"&lt;&gt;Storniert")&gt;0,COUNTIFS(Buchungen!$B$7:$B$206,BD17,Buchungen!$G$7:$G$206,"&lt;&gt;Storniert")&gt;0),"W",IF(COUNTIFS(Buchungen!$A$7:$A$206,BD17,Buchungen!$G$7:$G$206,"&lt;&gt;Storniert")&gt;0,"An",IF(COUNTIFS(Buchungen!$B$7:$B$206,BD17,Buchungen!$G$7:$G$206,"&lt;&gt;Storniert")&gt;0,"Ab",""))))</f>
        <v/>
      </c>
      <c r="Y17" s="17" t="str">
        <f>IF(BE17=0,"",IF(AND(COUNTIFS(Buchungen!$A$7:$A$206,BE17,Buchungen!$G$7:$G$206,"&lt;&gt;Storniert")&gt;0,COUNTIFS(Buchungen!$B$7:$B$206,BE17,Buchungen!$G$7:$G$206,"&lt;&gt;Storniert")&gt;0),"W",IF(COUNTIFS(Buchungen!$A$7:$A$206,BE17,Buchungen!$G$7:$G$206,"&lt;&gt;Storniert")&gt;0,"An",IF(COUNTIFS(Buchungen!$B$7:$B$206,BE17,Buchungen!$G$7:$G$206,"&lt;&gt;Storniert")&gt;0,"Ab",""))))</f>
        <v/>
      </c>
      <c r="Z17" s="17" t="str">
        <f>IF(BF17=0,"",IF(AND(COUNTIFS(Buchungen!$A$7:$A$206,BF17,Buchungen!$G$7:$G$206,"&lt;&gt;Storniert")&gt;0,COUNTIFS(Buchungen!$B$7:$B$206,BF17,Buchungen!$G$7:$G$206,"&lt;&gt;Storniert")&gt;0),"W",IF(COUNTIFS(Buchungen!$A$7:$A$206,BF17,Buchungen!$G$7:$G$206,"&lt;&gt;Storniert")&gt;0,"An",IF(COUNTIFS(Buchungen!$B$7:$B$206,BF17,Buchungen!$G$7:$G$206,"&lt;&gt;Storniert")&gt;0,"Ab",""))))</f>
        <v/>
      </c>
      <c r="AA17" s="17" t="str">
        <f>IF(BG17=0,"",IF(AND(COUNTIFS(Buchungen!$A$7:$A$206,BG17,Buchungen!$G$7:$G$206,"&lt;&gt;Storniert")&gt;0,COUNTIFS(Buchungen!$B$7:$B$206,BG17,Buchungen!$G$7:$G$206,"&lt;&gt;Storniert")&gt;0),"W",IF(COUNTIFS(Buchungen!$A$7:$A$206,BG17,Buchungen!$G$7:$G$206,"&lt;&gt;Storniert")&gt;0,"An",IF(COUNTIFS(Buchungen!$B$7:$B$206,BG17,Buchungen!$G$7:$G$206,"&lt;&gt;Storniert")&gt;0,"Ab",""))))</f>
        <v/>
      </c>
      <c r="AB17" s="17" t="str">
        <f>IF(BH17=0,"",IF(AND(COUNTIFS(Buchungen!$A$7:$A$206,BH17,Buchungen!$G$7:$G$206,"&lt;&gt;Storniert")&gt;0,COUNTIFS(Buchungen!$B$7:$B$206,BH17,Buchungen!$G$7:$G$206,"&lt;&gt;Storniert")&gt;0),"W",IF(COUNTIFS(Buchungen!$A$7:$A$206,BH17,Buchungen!$G$7:$G$206,"&lt;&gt;Storniert")&gt;0,"An",IF(COUNTIFS(Buchungen!$B$7:$B$206,BH17,Buchungen!$G$7:$G$206,"&lt;&gt;Storniert")&gt;0,"Ab",""))))</f>
        <v/>
      </c>
      <c r="AC17" s="17" t="str">
        <f>IF(BI17=0,"",IF(AND(COUNTIFS(Buchungen!$A$7:$A$206,BI17,Buchungen!$G$7:$G$206,"&lt;&gt;Storniert")&gt;0,COUNTIFS(Buchungen!$B$7:$B$206,BI17,Buchungen!$G$7:$G$206,"&lt;&gt;Storniert")&gt;0),"W",IF(COUNTIFS(Buchungen!$A$7:$A$206,BI17,Buchungen!$G$7:$G$206,"&lt;&gt;Storniert")&gt;0,"An",IF(COUNTIFS(Buchungen!$B$7:$B$206,BI17,Buchungen!$G$7:$G$206,"&lt;&gt;Storniert")&gt;0,"Ab",""))))</f>
        <v/>
      </c>
      <c r="AD17" s="17" t="str">
        <f>IF(BJ17=0,"",IF(AND(COUNTIFS(Buchungen!$A$7:$A$206,BJ17,Buchungen!$G$7:$G$206,"&lt;&gt;Storniert")&gt;0,COUNTIFS(Buchungen!$B$7:$B$206,BJ17,Buchungen!$G$7:$G$206,"&lt;&gt;Storniert")&gt;0),"W",IF(COUNTIFS(Buchungen!$A$7:$A$206,BJ17,Buchungen!$G$7:$G$206,"&lt;&gt;Storniert")&gt;0,"An",IF(COUNTIFS(Buchungen!$B$7:$B$206,BJ17,Buchungen!$G$7:$G$206,"&lt;&gt;Storniert")&gt;0,"Ab",""))))</f>
        <v/>
      </c>
      <c r="AE17" s="17" t="str">
        <f>IF(BK17=0,"",IF(AND(COUNTIFS(Buchungen!$A$7:$A$206,BK17,Buchungen!$G$7:$G$206,"&lt;&gt;Storniert")&gt;0,COUNTIFS(Buchungen!$B$7:$B$206,BK17,Buchungen!$G$7:$G$206,"&lt;&gt;Storniert")&gt;0),"W",IF(COUNTIFS(Buchungen!$A$7:$A$206,BK17,Buchungen!$G$7:$G$206,"&lt;&gt;Storniert")&gt;0,"An",IF(COUNTIFS(Buchungen!$B$7:$B$206,BK17,Buchungen!$G$7:$G$206,"&lt;&gt;Storniert")&gt;0,"Ab",""))))</f>
        <v/>
      </c>
      <c r="AF17" s="17" t="str">
        <f>IF(BL17=0,"",IF(AND(COUNTIFS(Buchungen!$A$7:$A$206,BL17,Buchungen!$G$7:$G$206,"&lt;&gt;Storniert")&gt;0,COUNTIFS(Buchungen!$B$7:$B$206,BL17,Buchungen!$G$7:$G$206,"&lt;&gt;Storniert")&gt;0),"W",IF(COUNTIFS(Buchungen!$A$7:$A$206,BL17,Buchungen!$G$7:$G$206,"&lt;&gt;Storniert")&gt;0,"An",IF(COUNTIFS(Buchungen!$B$7:$B$206,BL17,Buchungen!$G$7:$G$206,"&lt;&gt;Storniert")&gt;0,"Ab",""))))</f>
        <v/>
      </c>
      <c r="AH17">
        <f>IF(MONTH(DATE(Einstellungen!$B$5,12,B$5))=12,DATE(Einstellungen!$B$5,12,B$5),0)</f>
        <v>46722</v>
      </c>
      <c r="AI17">
        <f>IF(MONTH(DATE(Einstellungen!$B$5,12,C$5))=12,DATE(Einstellungen!$B$5,12,C$5),0)</f>
        <v>46723</v>
      </c>
      <c r="AJ17">
        <f>IF(MONTH(DATE(Einstellungen!$B$5,12,D$5))=12,DATE(Einstellungen!$B$5,12,D$5),0)</f>
        <v>46724</v>
      </c>
      <c r="AK17">
        <f>IF(MONTH(DATE(Einstellungen!$B$5,12,E$5))=12,DATE(Einstellungen!$B$5,12,E$5),0)</f>
        <v>46725</v>
      </c>
      <c r="AL17">
        <f>IF(MONTH(DATE(Einstellungen!$B$5,12,F$5))=12,DATE(Einstellungen!$B$5,12,F$5),0)</f>
        <v>46726</v>
      </c>
      <c r="AM17">
        <f>IF(MONTH(DATE(Einstellungen!$B$5,12,G$5))=12,DATE(Einstellungen!$B$5,12,G$5),0)</f>
        <v>46727</v>
      </c>
      <c r="AN17">
        <f>IF(MONTH(DATE(Einstellungen!$B$5,12,H$5))=12,DATE(Einstellungen!$B$5,12,H$5),0)</f>
        <v>46728</v>
      </c>
      <c r="AO17">
        <f>IF(MONTH(DATE(Einstellungen!$B$5,12,I$5))=12,DATE(Einstellungen!$B$5,12,I$5),0)</f>
        <v>46729</v>
      </c>
      <c r="AP17">
        <f>IF(MONTH(DATE(Einstellungen!$B$5,12,J$5))=12,DATE(Einstellungen!$B$5,12,J$5),0)</f>
        <v>46730</v>
      </c>
      <c r="AQ17">
        <f>IF(MONTH(DATE(Einstellungen!$B$5,12,K$5))=12,DATE(Einstellungen!$B$5,12,K$5),0)</f>
        <v>46731</v>
      </c>
      <c r="AR17">
        <f>IF(MONTH(DATE(Einstellungen!$B$5,12,L$5))=12,DATE(Einstellungen!$B$5,12,L$5),0)</f>
        <v>46732</v>
      </c>
      <c r="AS17">
        <f>IF(MONTH(DATE(Einstellungen!$B$5,12,M$5))=12,DATE(Einstellungen!$B$5,12,M$5),0)</f>
        <v>46733</v>
      </c>
      <c r="AT17">
        <f>IF(MONTH(DATE(Einstellungen!$B$5,12,N$5))=12,DATE(Einstellungen!$B$5,12,N$5),0)</f>
        <v>46734</v>
      </c>
      <c r="AU17">
        <f>IF(MONTH(DATE(Einstellungen!$B$5,12,O$5))=12,DATE(Einstellungen!$B$5,12,O$5),0)</f>
        <v>46735</v>
      </c>
      <c r="AV17">
        <f>IF(MONTH(DATE(Einstellungen!$B$5,12,P$5))=12,DATE(Einstellungen!$B$5,12,P$5),0)</f>
        <v>46736</v>
      </c>
      <c r="AW17">
        <f>IF(MONTH(DATE(Einstellungen!$B$5,12,Q$5))=12,DATE(Einstellungen!$B$5,12,Q$5),0)</f>
        <v>46737</v>
      </c>
      <c r="AX17">
        <f>IF(MONTH(DATE(Einstellungen!$B$5,12,R$5))=12,DATE(Einstellungen!$B$5,12,R$5),0)</f>
        <v>46738</v>
      </c>
      <c r="AY17">
        <f>IF(MONTH(DATE(Einstellungen!$B$5,12,S$5))=12,DATE(Einstellungen!$B$5,12,S$5),0)</f>
        <v>46739</v>
      </c>
      <c r="AZ17">
        <f>IF(MONTH(DATE(Einstellungen!$B$5,12,T$5))=12,DATE(Einstellungen!$B$5,12,T$5),0)</f>
        <v>46740</v>
      </c>
      <c r="BA17">
        <f>IF(MONTH(DATE(Einstellungen!$B$5,12,U$5))=12,DATE(Einstellungen!$B$5,12,U$5),0)</f>
        <v>46741</v>
      </c>
      <c r="BB17">
        <f>IF(MONTH(DATE(Einstellungen!$B$5,12,V$5))=12,DATE(Einstellungen!$B$5,12,V$5),0)</f>
        <v>46742</v>
      </c>
      <c r="BC17">
        <f>IF(MONTH(DATE(Einstellungen!$B$5,12,W$5))=12,DATE(Einstellungen!$B$5,12,W$5),0)</f>
        <v>46743</v>
      </c>
      <c r="BD17">
        <f>IF(MONTH(DATE(Einstellungen!$B$5,12,X$5))=12,DATE(Einstellungen!$B$5,12,X$5),0)</f>
        <v>46744</v>
      </c>
      <c r="BE17">
        <f>IF(MONTH(DATE(Einstellungen!$B$5,12,Y$5))=12,DATE(Einstellungen!$B$5,12,Y$5),0)</f>
        <v>46745</v>
      </c>
      <c r="BF17">
        <f>IF(MONTH(DATE(Einstellungen!$B$5,12,Z$5))=12,DATE(Einstellungen!$B$5,12,Z$5),0)</f>
        <v>46746</v>
      </c>
      <c r="BG17">
        <f>IF(MONTH(DATE(Einstellungen!$B$5,12,AA$5))=12,DATE(Einstellungen!$B$5,12,AA$5),0)</f>
        <v>46747</v>
      </c>
      <c r="BH17">
        <f>IF(MONTH(DATE(Einstellungen!$B$5,12,AB$5))=12,DATE(Einstellungen!$B$5,12,AB$5),0)</f>
        <v>46748</v>
      </c>
      <c r="BI17">
        <f>IF(MONTH(DATE(Einstellungen!$B$5,12,AC$5))=12,DATE(Einstellungen!$B$5,12,AC$5),0)</f>
        <v>46749</v>
      </c>
      <c r="BJ17">
        <f>IF(MONTH(DATE(Einstellungen!$B$5,12,AD$5))=12,DATE(Einstellungen!$B$5,12,AD$5),0)</f>
        <v>46750</v>
      </c>
      <c r="BK17">
        <f>IF(MONTH(DATE(Einstellungen!$B$5,12,AE$5))=12,DATE(Einstellungen!$B$5,12,AE$5),0)</f>
        <v>46751</v>
      </c>
      <c r="BL17">
        <f>IF(MONTH(DATE(Einstellungen!$B$5,12,AF$5))=12,DATE(Einstellungen!$B$5,12,AF$5),0)</f>
        <v>46752</v>
      </c>
      <c r="BN17">
        <f>IF(AH17=0,-1,IF(COUNTIFS(Buchungen!$A$7:$A$206,"&lt;="&amp;AH17,Buchungen!$B$7:$B$206,"&gt;"&amp;AH17,Buchungen!$G$7:$G$206,"&lt;&gt;Storniert")=0,0,IF(COUNTIFS(Buchungen!$A$7:$A$206,"&lt;="&amp;AH17,Buchungen!$B$7:$B$206,"&gt;"&amp;AH17,Buchungen!$G$7:$G$206,"&lt;&gt;Storniert")&gt;1,9,IF(COUNTIFS(Buchungen!$A$7:$A$206,"&lt;="&amp;AH17,Buchungen!$B$7:$B$206,"&gt;"&amp;AH17,Buchungen!$G$7:$G$206,"Gebucht")=1,1,IF(COUNTIFS(Buchungen!$A$7:$A$206,"&lt;="&amp;AH17,Buchungen!$B$7:$B$206,"&gt;"&amp;AH17,Buchungen!$G$7:$G$206,"Anfrage")=1,2,IF(COUNTIFS(Buchungen!$A$7:$A$206,"&lt;="&amp;AH17,Buchungen!$B$7:$B$206,"&gt;"&amp;AH17,Buchungen!$G$7:$G$206,"Eigennutzung")=1,3,IF(COUNTIFS(Buchungen!$A$7:$A$206,"&lt;="&amp;AH17,Buchungen!$B$7:$B$206,"&gt;"&amp;AH17,Buchungen!$G$7:$G$206,"Gesperrt")=1,4,9)))))))</f>
        <v>0</v>
      </c>
      <c r="BO17">
        <f>IF(AI17=0,-1,IF(COUNTIFS(Buchungen!$A$7:$A$206,"&lt;="&amp;AI17,Buchungen!$B$7:$B$206,"&gt;"&amp;AI17,Buchungen!$G$7:$G$206,"&lt;&gt;Storniert")=0,0,IF(COUNTIFS(Buchungen!$A$7:$A$206,"&lt;="&amp;AI17,Buchungen!$B$7:$B$206,"&gt;"&amp;AI17,Buchungen!$G$7:$G$206,"&lt;&gt;Storniert")&gt;1,9,IF(COUNTIFS(Buchungen!$A$7:$A$206,"&lt;="&amp;AI17,Buchungen!$B$7:$B$206,"&gt;"&amp;AI17,Buchungen!$G$7:$G$206,"Gebucht")=1,1,IF(COUNTIFS(Buchungen!$A$7:$A$206,"&lt;="&amp;AI17,Buchungen!$B$7:$B$206,"&gt;"&amp;AI17,Buchungen!$G$7:$G$206,"Anfrage")=1,2,IF(COUNTIFS(Buchungen!$A$7:$A$206,"&lt;="&amp;AI17,Buchungen!$B$7:$B$206,"&gt;"&amp;AI17,Buchungen!$G$7:$G$206,"Eigennutzung")=1,3,IF(COUNTIFS(Buchungen!$A$7:$A$206,"&lt;="&amp;AI17,Buchungen!$B$7:$B$206,"&gt;"&amp;AI17,Buchungen!$G$7:$G$206,"Gesperrt")=1,4,9)))))))</f>
        <v>0</v>
      </c>
      <c r="BP17">
        <f>IF(AJ17=0,-1,IF(COUNTIFS(Buchungen!$A$7:$A$206,"&lt;="&amp;AJ17,Buchungen!$B$7:$B$206,"&gt;"&amp;AJ17,Buchungen!$G$7:$G$206,"&lt;&gt;Storniert")=0,0,IF(COUNTIFS(Buchungen!$A$7:$A$206,"&lt;="&amp;AJ17,Buchungen!$B$7:$B$206,"&gt;"&amp;AJ17,Buchungen!$G$7:$G$206,"&lt;&gt;Storniert")&gt;1,9,IF(COUNTIFS(Buchungen!$A$7:$A$206,"&lt;="&amp;AJ17,Buchungen!$B$7:$B$206,"&gt;"&amp;AJ17,Buchungen!$G$7:$G$206,"Gebucht")=1,1,IF(COUNTIFS(Buchungen!$A$7:$A$206,"&lt;="&amp;AJ17,Buchungen!$B$7:$B$206,"&gt;"&amp;AJ17,Buchungen!$G$7:$G$206,"Anfrage")=1,2,IF(COUNTIFS(Buchungen!$A$7:$A$206,"&lt;="&amp;AJ17,Buchungen!$B$7:$B$206,"&gt;"&amp;AJ17,Buchungen!$G$7:$G$206,"Eigennutzung")=1,3,IF(COUNTIFS(Buchungen!$A$7:$A$206,"&lt;="&amp;AJ17,Buchungen!$B$7:$B$206,"&gt;"&amp;AJ17,Buchungen!$G$7:$G$206,"Gesperrt")=1,4,9)))))))</f>
        <v>0</v>
      </c>
      <c r="BQ17">
        <f>IF(AK17=0,-1,IF(COUNTIFS(Buchungen!$A$7:$A$206,"&lt;="&amp;AK17,Buchungen!$B$7:$B$206,"&gt;"&amp;AK17,Buchungen!$G$7:$G$206,"&lt;&gt;Storniert")=0,0,IF(COUNTIFS(Buchungen!$A$7:$A$206,"&lt;="&amp;AK17,Buchungen!$B$7:$B$206,"&gt;"&amp;AK17,Buchungen!$G$7:$G$206,"&lt;&gt;Storniert")&gt;1,9,IF(COUNTIFS(Buchungen!$A$7:$A$206,"&lt;="&amp;AK17,Buchungen!$B$7:$B$206,"&gt;"&amp;AK17,Buchungen!$G$7:$G$206,"Gebucht")=1,1,IF(COUNTIFS(Buchungen!$A$7:$A$206,"&lt;="&amp;AK17,Buchungen!$B$7:$B$206,"&gt;"&amp;AK17,Buchungen!$G$7:$G$206,"Anfrage")=1,2,IF(COUNTIFS(Buchungen!$A$7:$A$206,"&lt;="&amp;AK17,Buchungen!$B$7:$B$206,"&gt;"&amp;AK17,Buchungen!$G$7:$G$206,"Eigennutzung")=1,3,IF(COUNTIFS(Buchungen!$A$7:$A$206,"&lt;="&amp;AK17,Buchungen!$B$7:$B$206,"&gt;"&amp;AK17,Buchungen!$G$7:$G$206,"Gesperrt")=1,4,9)))))))</f>
        <v>0</v>
      </c>
      <c r="BR17">
        <f>IF(AL17=0,-1,IF(COUNTIFS(Buchungen!$A$7:$A$206,"&lt;="&amp;AL17,Buchungen!$B$7:$B$206,"&gt;"&amp;AL17,Buchungen!$G$7:$G$206,"&lt;&gt;Storniert")=0,0,IF(COUNTIFS(Buchungen!$A$7:$A$206,"&lt;="&amp;AL17,Buchungen!$B$7:$B$206,"&gt;"&amp;AL17,Buchungen!$G$7:$G$206,"&lt;&gt;Storniert")&gt;1,9,IF(COUNTIFS(Buchungen!$A$7:$A$206,"&lt;="&amp;AL17,Buchungen!$B$7:$B$206,"&gt;"&amp;AL17,Buchungen!$G$7:$G$206,"Gebucht")=1,1,IF(COUNTIFS(Buchungen!$A$7:$A$206,"&lt;="&amp;AL17,Buchungen!$B$7:$B$206,"&gt;"&amp;AL17,Buchungen!$G$7:$G$206,"Anfrage")=1,2,IF(COUNTIFS(Buchungen!$A$7:$A$206,"&lt;="&amp;AL17,Buchungen!$B$7:$B$206,"&gt;"&amp;AL17,Buchungen!$G$7:$G$206,"Eigennutzung")=1,3,IF(COUNTIFS(Buchungen!$A$7:$A$206,"&lt;="&amp;AL17,Buchungen!$B$7:$B$206,"&gt;"&amp;AL17,Buchungen!$G$7:$G$206,"Gesperrt")=1,4,9)))))))</f>
        <v>0</v>
      </c>
      <c r="BS17">
        <f>IF(AM17=0,-1,IF(COUNTIFS(Buchungen!$A$7:$A$206,"&lt;="&amp;AM17,Buchungen!$B$7:$B$206,"&gt;"&amp;AM17,Buchungen!$G$7:$G$206,"&lt;&gt;Storniert")=0,0,IF(COUNTIFS(Buchungen!$A$7:$A$206,"&lt;="&amp;AM17,Buchungen!$B$7:$B$206,"&gt;"&amp;AM17,Buchungen!$G$7:$G$206,"&lt;&gt;Storniert")&gt;1,9,IF(COUNTIFS(Buchungen!$A$7:$A$206,"&lt;="&amp;AM17,Buchungen!$B$7:$B$206,"&gt;"&amp;AM17,Buchungen!$G$7:$G$206,"Gebucht")=1,1,IF(COUNTIFS(Buchungen!$A$7:$A$206,"&lt;="&amp;AM17,Buchungen!$B$7:$B$206,"&gt;"&amp;AM17,Buchungen!$G$7:$G$206,"Anfrage")=1,2,IF(COUNTIFS(Buchungen!$A$7:$A$206,"&lt;="&amp;AM17,Buchungen!$B$7:$B$206,"&gt;"&amp;AM17,Buchungen!$G$7:$G$206,"Eigennutzung")=1,3,IF(COUNTIFS(Buchungen!$A$7:$A$206,"&lt;="&amp;AM17,Buchungen!$B$7:$B$206,"&gt;"&amp;AM17,Buchungen!$G$7:$G$206,"Gesperrt")=1,4,9)))))))</f>
        <v>0</v>
      </c>
      <c r="BT17">
        <f>IF(AN17=0,-1,IF(COUNTIFS(Buchungen!$A$7:$A$206,"&lt;="&amp;AN17,Buchungen!$B$7:$B$206,"&gt;"&amp;AN17,Buchungen!$G$7:$G$206,"&lt;&gt;Storniert")=0,0,IF(COUNTIFS(Buchungen!$A$7:$A$206,"&lt;="&amp;AN17,Buchungen!$B$7:$B$206,"&gt;"&amp;AN17,Buchungen!$G$7:$G$206,"&lt;&gt;Storniert")&gt;1,9,IF(COUNTIFS(Buchungen!$A$7:$A$206,"&lt;="&amp;AN17,Buchungen!$B$7:$B$206,"&gt;"&amp;AN17,Buchungen!$G$7:$G$206,"Gebucht")=1,1,IF(COUNTIFS(Buchungen!$A$7:$A$206,"&lt;="&amp;AN17,Buchungen!$B$7:$B$206,"&gt;"&amp;AN17,Buchungen!$G$7:$G$206,"Anfrage")=1,2,IF(COUNTIFS(Buchungen!$A$7:$A$206,"&lt;="&amp;AN17,Buchungen!$B$7:$B$206,"&gt;"&amp;AN17,Buchungen!$G$7:$G$206,"Eigennutzung")=1,3,IF(COUNTIFS(Buchungen!$A$7:$A$206,"&lt;="&amp;AN17,Buchungen!$B$7:$B$206,"&gt;"&amp;AN17,Buchungen!$G$7:$G$206,"Gesperrt")=1,4,9)))))))</f>
        <v>0</v>
      </c>
      <c r="BU17">
        <f>IF(AO17=0,-1,IF(COUNTIFS(Buchungen!$A$7:$A$206,"&lt;="&amp;AO17,Buchungen!$B$7:$B$206,"&gt;"&amp;AO17,Buchungen!$G$7:$G$206,"&lt;&gt;Storniert")=0,0,IF(COUNTIFS(Buchungen!$A$7:$A$206,"&lt;="&amp;AO17,Buchungen!$B$7:$B$206,"&gt;"&amp;AO17,Buchungen!$G$7:$G$206,"&lt;&gt;Storniert")&gt;1,9,IF(COUNTIFS(Buchungen!$A$7:$A$206,"&lt;="&amp;AO17,Buchungen!$B$7:$B$206,"&gt;"&amp;AO17,Buchungen!$G$7:$G$206,"Gebucht")=1,1,IF(COUNTIFS(Buchungen!$A$7:$A$206,"&lt;="&amp;AO17,Buchungen!$B$7:$B$206,"&gt;"&amp;AO17,Buchungen!$G$7:$G$206,"Anfrage")=1,2,IF(COUNTIFS(Buchungen!$A$7:$A$206,"&lt;="&amp;AO17,Buchungen!$B$7:$B$206,"&gt;"&amp;AO17,Buchungen!$G$7:$G$206,"Eigennutzung")=1,3,IF(COUNTIFS(Buchungen!$A$7:$A$206,"&lt;="&amp;AO17,Buchungen!$B$7:$B$206,"&gt;"&amp;AO17,Buchungen!$G$7:$G$206,"Gesperrt")=1,4,9)))))))</f>
        <v>0</v>
      </c>
      <c r="BV17">
        <f>IF(AP17=0,-1,IF(COUNTIFS(Buchungen!$A$7:$A$206,"&lt;="&amp;AP17,Buchungen!$B$7:$B$206,"&gt;"&amp;AP17,Buchungen!$G$7:$G$206,"&lt;&gt;Storniert")=0,0,IF(COUNTIFS(Buchungen!$A$7:$A$206,"&lt;="&amp;AP17,Buchungen!$B$7:$B$206,"&gt;"&amp;AP17,Buchungen!$G$7:$G$206,"&lt;&gt;Storniert")&gt;1,9,IF(COUNTIFS(Buchungen!$A$7:$A$206,"&lt;="&amp;AP17,Buchungen!$B$7:$B$206,"&gt;"&amp;AP17,Buchungen!$G$7:$G$206,"Gebucht")=1,1,IF(COUNTIFS(Buchungen!$A$7:$A$206,"&lt;="&amp;AP17,Buchungen!$B$7:$B$206,"&gt;"&amp;AP17,Buchungen!$G$7:$G$206,"Anfrage")=1,2,IF(COUNTIFS(Buchungen!$A$7:$A$206,"&lt;="&amp;AP17,Buchungen!$B$7:$B$206,"&gt;"&amp;AP17,Buchungen!$G$7:$G$206,"Eigennutzung")=1,3,IF(COUNTIFS(Buchungen!$A$7:$A$206,"&lt;="&amp;AP17,Buchungen!$B$7:$B$206,"&gt;"&amp;AP17,Buchungen!$G$7:$G$206,"Gesperrt")=1,4,9)))))))</f>
        <v>0</v>
      </c>
      <c r="BW17">
        <f>IF(AQ17=0,-1,IF(COUNTIFS(Buchungen!$A$7:$A$206,"&lt;="&amp;AQ17,Buchungen!$B$7:$B$206,"&gt;"&amp;AQ17,Buchungen!$G$7:$G$206,"&lt;&gt;Storniert")=0,0,IF(COUNTIFS(Buchungen!$A$7:$A$206,"&lt;="&amp;AQ17,Buchungen!$B$7:$B$206,"&gt;"&amp;AQ17,Buchungen!$G$7:$G$206,"&lt;&gt;Storniert")&gt;1,9,IF(COUNTIFS(Buchungen!$A$7:$A$206,"&lt;="&amp;AQ17,Buchungen!$B$7:$B$206,"&gt;"&amp;AQ17,Buchungen!$G$7:$G$206,"Gebucht")=1,1,IF(COUNTIFS(Buchungen!$A$7:$A$206,"&lt;="&amp;AQ17,Buchungen!$B$7:$B$206,"&gt;"&amp;AQ17,Buchungen!$G$7:$G$206,"Anfrage")=1,2,IF(COUNTIFS(Buchungen!$A$7:$A$206,"&lt;="&amp;AQ17,Buchungen!$B$7:$B$206,"&gt;"&amp;AQ17,Buchungen!$G$7:$G$206,"Eigennutzung")=1,3,IF(COUNTIFS(Buchungen!$A$7:$A$206,"&lt;="&amp;AQ17,Buchungen!$B$7:$B$206,"&gt;"&amp;AQ17,Buchungen!$G$7:$G$206,"Gesperrt")=1,4,9)))))))</f>
        <v>0</v>
      </c>
      <c r="BX17">
        <f>IF(AR17=0,-1,IF(COUNTIFS(Buchungen!$A$7:$A$206,"&lt;="&amp;AR17,Buchungen!$B$7:$B$206,"&gt;"&amp;AR17,Buchungen!$G$7:$G$206,"&lt;&gt;Storniert")=0,0,IF(COUNTIFS(Buchungen!$A$7:$A$206,"&lt;="&amp;AR17,Buchungen!$B$7:$B$206,"&gt;"&amp;AR17,Buchungen!$G$7:$G$206,"&lt;&gt;Storniert")&gt;1,9,IF(COUNTIFS(Buchungen!$A$7:$A$206,"&lt;="&amp;AR17,Buchungen!$B$7:$B$206,"&gt;"&amp;AR17,Buchungen!$G$7:$G$206,"Gebucht")=1,1,IF(COUNTIFS(Buchungen!$A$7:$A$206,"&lt;="&amp;AR17,Buchungen!$B$7:$B$206,"&gt;"&amp;AR17,Buchungen!$G$7:$G$206,"Anfrage")=1,2,IF(COUNTIFS(Buchungen!$A$7:$A$206,"&lt;="&amp;AR17,Buchungen!$B$7:$B$206,"&gt;"&amp;AR17,Buchungen!$G$7:$G$206,"Eigennutzung")=1,3,IF(COUNTIFS(Buchungen!$A$7:$A$206,"&lt;="&amp;AR17,Buchungen!$B$7:$B$206,"&gt;"&amp;AR17,Buchungen!$G$7:$G$206,"Gesperrt")=1,4,9)))))))</f>
        <v>0</v>
      </c>
      <c r="BY17">
        <f>IF(AS17=0,-1,IF(COUNTIFS(Buchungen!$A$7:$A$206,"&lt;="&amp;AS17,Buchungen!$B$7:$B$206,"&gt;"&amp;AS17,Buchungen!$G$7:$G$206,"&lt;&gt;Storniert")=0,0,IF(COUNTIFS(Buchungen!$A$7:$A$206,"&lt;="&amp;AS17,Buchungen!$B$7:$B$206,"&gt;"&amp;AS17,Buchungen!$G$7:$G$206,"&lt;&gt;Storniert")&gt;1,9,IF(COUNTIFS(Buchungen!$A$7:$A$206,"&lt;="&amp;AS17,Buchungen!$B$7:$B$206,"&gt;"&amp;AS17,Buchungen!$G$7:$G$206,"Gebucht")=1,1,IF(COUNTIFS(Buchungen!$A$7:$A$206,"&lt;="&amp;AS17,Buchungen!$B$7:$B$206,"&gt;"&amp;AS17,Buchungen!$G$7:$G$206,"Anfrage")=1,2,IF(COUNTIFS(Buchungen!$A$7:$A$206,"&lt;="&amp;AS17,Buchungen!$B$7:$B$206,"&gt;"&amp;AS17,Buchungen!$G$7:$G$206,"Eigennutzung")=1,3,IF(COUNTIFS(Buchungen!$A$7:$A$206,"&lt;="&amp;AS17,Buchungen!$B$7:$B$206,"&gt;"&amp;AS17,Buchungen!$G$7:$G$206,"Gesperrt")=1,4,9)))))))</f>
        <v>0</v>
      </c>
      <c r="BZ17">
        <f>IF(AT17=0,-1,IF(COUNTIFS(Buchungen!$A$7:$A$206,"&lt;="&amp;AT17,Buchungen!$B$7:$B$206,"&gt;"&amp;AT17,Buchungen!$G$7:$G$206,"&lt;&gt;Storniert")=0,0,IF(COUNTIFS(Buchungen!$A$7:$A$206,"&lt;="&amp;AT17,Buchungen!$B$7:$B$206,"&gt;"&amp;AT17,Buchungen!$G$7:$G$206,"&lt;&gt;Storniert")&gt;1,9,IF(COUNTIFS(Buchungen!$A$7:$A$206,"&lt;="&amp;AT17,Buchungen!$B$7:$B$206,"&gt;"&amp;AT17,Buchungen!$G$7:$G$206,"Gebucht")=1,1,IF(COUNTIFS(Buchungen!$A$7:$A$206,"&lt;="&amp;AT17,Buchungen!$B$7:$B$206,"&gt;"&amp;AT17,Buchungen!$G$7:$G$206,"Anfrage")=1,2,IF(COUNTIFS(Buchungen!$A$7:$A$206,"&lt;="&amp;AT17,Buchungen!$B$7:$B$206,"&gt;"&amp;AT17,Buchungen!$G$7:$G$206,"Eigennutzung")=1,3,IF(COUNTIFS(Buchungen!$A$7:$A$206,"&lt;="&amp;AT17,Buchungen!$B$7:$B$206,"&gt;"&amp;AT17,Buchungen!$G$7:$G$206,"Gesperrt")=1,4,9)))))))</f>
        <v>0</v>
      </c>
      <c r="CA17">
        <f>IF(AU17=0,-1,IF(COUNTIFS(Buchungen!$A$7:$A$206,"&lt;="&amp;AU17,Buchungen!$B$7:$B$206,"&gt;"&amp;AU17,Buchungen!$G$7:$G$206,"&lt;&gt;Storniert")=0,0,IF(COUNTIFS(Buchungen!$A$7:$A$206,"&lt;="&amp;AU17,Buchungen!$B$7:$B$206,"&gt;"&amp;AU17,Buchungen!$G$7:$G$206,"&lt;&gt;Storniert")&gt;1,9,IF(COUNTIFS(Buchungen!$A$7:$A$206,"&lt;="&amp;AU17,Buchungen!$B$7:$B$206,"&gt;"&amp;AU17,Buchungen!$G$7:$G$206,"Gebucht")=1,1,IF(COUNTIFS(Buchungen!$A$7:$A$206,"&lt;="&amp;AU17,Buchungen!$B$7:$B$206,"&gt;"&amp;AU17,Buchungen!$G$7:$G$206,"Anfrage")=1,2,IF(COUNTIFS(Buchungen!$A$7:$A$206,"&lt;="&amp;AU17,Buchungen!$B$7:$B$206,"&gt;"&amp;AU17,Buchungen!$G$7:$G$206,"Eigennutzung")=1,3,IF(COUNTIFS(Buchungen!$A$7:$A$206,"&lt;="&amp;AU17,Buchungen!$B$7:$B$206,"&gt;"&amp;AU17,Buchungen!$G$7:$G$206,"Gesperrt")=1,4,9)))))))</f>
        <v>0</v>
      </c>
      <c r="CB17">
        <f>IF(AV17=0,-1,IF(COUNTIFS(Buchungen!$A$7:$A$206,"&lt;="&amp;AV17,Buchungen!$B$7:$B$206,"&gt;"&amp;AV17,Buchungen!$G$7:$G$206,"&lt;&gt;Storniert")=0,0,IF(COUNTIFS(Buchungen!$A$7:$A$206,"&lt;="&amp;AV17,Buchungen!$B$7:$B$206,"&gt;"&amp;AV17,Buchungen!$G$7:$G$206,"&lt;&gt;Storniert")&gt;1,9,IF(COUNTIFS(Buchungen!$A$7:$A$206,"&lt;="&amp;AV17,Buchungen!$B$7:$B$206,"&gt;"&amp;AV17,Buchungen!$G$7:$G$206,"Gebucht")=1,1,IF(COUNTIFS(Buchungen!$A$7:$A$206,"&lt;="&amp;AV17,Buchungen!$B$7:$B$206,"&gt;"&amp;AV17,Buchungen!$G$7:$G$206,"Anfrage")=1,2,IF(COUNTIFS(Buchungen!$A$7:$A$206,"&lt;="&amp;AV17,Buchungen!$B$7:$B$206,"&gt;"&amp;AV17,Buchungen!$G$7:$G$206,"Eigennutzung")=1,3,IF(COUNTIFS(Buchungen!$A$7:$A$206,"&lt;="&amp;AV17,Buchungen!$B$7:$B$206,"&gt;"&amp;AV17,Buchungen!$G$7:$G$206,"Gesperrt")=1,4,9)))))))</f>
        <v>0</v>
      </c>
      <c r="CC17">
        <f>IF(AW17=0,-1,IF(COUNTIFS(Buchungen!$A$7:$A$206,"&lt;="&amp;AW17,Buchungen!$B$7:$B$206,"&gt;"&amp;AW17,Buchungen!$G$7:$G$206,"&lt;&gt;Storniert")=0,0,IF(COUNTIFS(Buchungen!$A$7:$A$206,"&lt;="&amp;AW17,Buchungen!$B$7:$B$206,"&gt;"&amp;AW17,Buchungen!$G$7:$G$206,"&lt;&gt;Storniert")&gt;1,9,IF(COUNTIFS(Buchungen!$A$7:$A$206,"&lt;="&amp;AW17,Buchungen!$B$7:$B$206,"&gt;"&amp;AW17,Buchungen!$G$7:$G$206,"Gebucht")=1,1,IF(COUNTIFS(Buchungen!$A$7:$A$206,"&lt;="&amp;AW17,Buchungen!$B$7:$B$206,"&gt;"&amp;AW17,Buchungen!$G$7:$G$206,"Anfrage")=1,2,IF(COUNTIFS(Buchungen!$A$7:$A$206,"&lt;="&amp;AW17,Buchungen!$B$7:$B$206,"&gt;"&amp;AW17,Buchungen!$G$7:$G$206,"Eigennutzung")=1,3,IF(COUNTIFS(Buchungen!$A$7:$A$206,"&lt;="&amp;AW17,Buchungen!$B$7:$B$206,"&gt;"&amp;AW17,Buchungen!$G$7:$G$206,"Gesperrt")=1,4,9)))))))</f>
        <v>0</v>
      </c>
      <c r="CD17">
        <f>IF(AX17=0,-1,IF(COUNTIFS(Buchungen!$A$7:$A$206,"&lt;="&amp;AX17,Buchungen!$B$7:$B$206,"&gt;"&amp;AX17,Buchungen!$G$7:$G$206,"&lt;&gt;Storniert")=0,0,IF(COUNTIFS(Buchungen!$A$7:$A$206,"&lt;="&amp;AX17,Buchungen!$B$7:$B$206,"&gt;"&amp;AX17,Buchungen!$G$7:$G$206,"&lt;&gt;Storniert")&gt;1,9,IF(COUNTIFS(Buchungen!$A$7:$A$206,"&lt;="&amp;AX17,Buchungen!$B$7:$B$206,"&gt;"&amp;AX17,Buchungen!$G$7:$G$206,"Gebucht")=1,1,IF(COUNTIFS(Buchungen!$A$7:$A$206,"&lt;="&amp;AX17,Buchungen!$B$7:$B$206,"&gt;"&amp;AX17,Buchungen!$G$7:$G$206,"Anfrage")=1,2,IF(COUNTIFS(Buchungen!$A$7:$A$206,"&lt;="&amp;AX17,Buchungen!$B$7:$B$206,"&gt;"&amp;AX17,Buchungen!$G$7:$G$206,"Eigennutzung")=1,3,IF(COUNTIFS(Buchungen!$A$7:$A$206,"&lt;="&amp;AX17,Buchungen!$B$7:$B$206,"&gt;"&amp;AX17,Buchungen!$G$7:$G$206,"Gesperrt")=1,4,9)))))))</f>
        <v>0</v>
      </c>
      <c r="CE17">
        <f>IF(AY17=0,-1,IF(COUNTIFS(Buchungen!$A$7:$A$206,"&lt;="&amp;AY17,Buchungen!$B$7:$B$206,"&gt;"&amp;AY17,Buchungen!$G$7:$G$206,"&lt;&gt;Storniert")=0,0,IF(COUNTIFS(Buchungen!$A$7:$A$206,"&lt;="&amp;AY17,Buchungen!$B$7:$B$206,"&gt;"&amp;AY17,Buchungen!$G$7:$G$206,"&lt;&gt;Storniert")&gt;1,9,IF(COUNTIFS(Buchungen!$A$7:$A$206,"&lt;="&amp;AY17,Buchungen!$B$7:$B$206,"&gt;"&amp;AY17,Buchungen!$G$7:$G$206,"Gebucht")=1,1,IF(COUNTIFS(Buchungen!$A$7:$A$206,"&lt;="&amp;AY17,Buchungen!$B$7:$B$206,"&gt;"&amp;AY17,Buchungen!$G$7:$G$206,"Anfrage")=1,2,IF(COUNTIFS(Buchungen!$A$7:$A$206,"&lt;="&amp;AY17,Buchungen!$B$7:$B$206,"&gt;"&amp;AY17,Buchungen!$G$7:$G$206,"Eigennutzung")=1,3,IF(COUNTIFS(Buchungen!$A$7:$A$206,"&lt;="&amp;AY17,Buchungen!$B$7:$B$206,"&gt;"&amp;AY17,Buchungen!$G$7:$G$206,"Gesperrt")=1,4,9)))))))</f>
        <v>0</v>
      </c>
      <c r="CF17">
        <f>IF(AZ17=0,-1,IF(COUNTIFS(Buchungen!$A$7:$A$206,"&lt;="&amp;AZ17,Buchungen!$B$7:$B$206,"&gt;"&amp;AZ17,Buchungen!$G$7:$G$206,"&lt;&gt;Storniert")=0,0,IF(COUNTIFS(Buchungen!$A$7:$A$206,"&lt;="&amp;AZ17,Buchungen!$B$7:$B$206,"&gt;"&amp;AZ17,Buchungen!$G$7:$G$206,"&lt;&gt;Storniert")&gt;1,9,IF(COUNTIFS(Buchungen!$A$7:$A$206,"&lt;="&amp;AZ17,Buchungen!$B$7:$B$206,"&gt;"&amp;AZ17,Buchungen!$G$7:$G$206,"Gebucht")=1,1,IF(COUNTIFS(Buchungen!$A$7:$A$206,"&lt;="&amp;AZ17,Buchungen!$B$7:$B$206,"&gt;"&amp;AZ17,Buchungen!$G$7:$G$206,"Anfrage")=1,2,IF(COUNTIFS(Buchungen!$A$7:$A$206,"&lt;="&amp;AZ17,Buchungen!$B$7:$B$206,"&gt;"&amp;AZ17,Buchungen!$G$7:$G$206,"Eigennutzung")=1,3,IF(COUNTIFS(Buchungen!$A$7:$A$206,"&lt;="&amp;AZ17,Buchungen!$B$7:$B$206,"&gt;"&amp;AZ17,Buchungen!$G$7:$G$206,"Gesperrt")=1,4,9)))))))</f>
        <v>0</v>
      </c>
      <c r="CG17">
        <f>IF(BA17=0,-1,IF(COUNTIFS(Buchungen!$A$7:$A$206,"&lt;="&amp;BA17,Buchungen!$B$7:$B$206,"&gt;"&amp;BA17,Buchungen!$G$7:$G$206,"&lt;&gt;Storniert")=0,0,IF(COUNTIFS(Buchungen!$A$7:$A$206,"&lt;="&amp;BA17,Buchungen!$B$7:$B$206,"&gt;"&amp;BA17,Buchungen!$G$7:$G$206,"&lt;&gt;Storniert")&gt;1,9,IF(COUNTIFS(Buchungen!$A$7:$A$206,"&lt;="&amp;BA17,Buchungen!$B$7:$B$206,"&gt;"&amp;BA17,Buchungen!$G$7:$G$206,"Gebucht")=1,1,IF(COUNTIFS(Buchungen!$A$7:$A$206,"&lt;="&amp;BA17,Buchungen!$B$7:$B$206,"&gt;"&amp;BA17,Buchungen!$G$7:$G$206,"Anfrage")=1,2,IF(COUNTIFS(Buchungen!$A$7:$A$206,"&lt;="&amp;BA17,Buchungen!$B$7:$B$206,"&gt;"&amp;BA17,Buchungen!$G$7:$G$206,"Eigennutzung")=1,3,IF(COUNTIFS(Buchungen!$A$7:$A$206,"&lt;="&amp;BA17,Buchungen!$B$7:$B$206,"&gt;"&amp;BA17,Buchungen!$G$7:$G$206,"Gesperrt")=1,4,9)))))))</f>
        <v>0</v>
      </c>
      <c r="CH17">
        <f>IF(BB17=0,-1,IF(COUNTIFS(Buchungen!$A$7:$A$206,"&lt;="&amp;BB17,Buchungen!$B$7:$B$206,"&gt;"&amp;BB17,Buchungen!$G$7:$G$206,"&lt;&gt;Storniert")=0,0,IF(COUNTIFS(Buchungen!$A$7:$A$206,"&lt;="&amp;BB17,Buchungen!$B$7:$B$206,"&gt;"&amp;BB17,Buchungen!$G$7:$G$206,"&lt;&gt;Storniert")&gt;1,9,IF(COUNTIFS(Buchungen!$A$7:$A$206,"&lt;="&amp;BB17,Buchungen!$B$7:$B$206,"&gt;"&amp;BB17,Buchungen!$G$7:$G$206,"Gebucht")=1,1,IF(COUNTIFS(Buchungen!$A$7:$A$206,"&lt;="&amp;BB17,Buchungen!$B$7:$B$206,"&gt;"&amp;BB17,Buchungen!$G$7:$G$206,"Anfrage")=1,2,IF(COUNTIFS(Buchungen!$A$7:$A$206,"&lt;="&amp;BB17,Buchungen!$B$7:$B$206,"&gt;"&amp;BB17,Buchungen!$G$7:$G$206,"Eigennutzung")=1,3,IF(COUNTIFS(Buchungen!$A$7:$A$206,"&lt;="&amp;BB17,Buchungen!$B$7:$B$206,"&gt;"&amp;BB17,Buchungen!$G$7:$G$206,"Gesperrt")=1,4,9)))))))</f>
        <v>0</v>
      </c>
      <c r="CI17">
        <f>IF(BC17=0,-1,IF(COUNTIFS(Buchungen!$A$7:$A$206,"&lt;="&amp;BC17,Buchungen!$B$7:$B$206,"&gt;"&amp;BC17,Buchungen!$G$7:$G$206,"&lt;&gt;Storniert")=0,0,IF(COUNTIFS(Buchungen!$A$7:$A$206,"&lt;="&amp;BC17,Buchungen!$B$7:$B$206,"&gt;"&amp;BC17,Buchungen!$G$7:$G$206,"&lt;&gt;Storniert")&gt;1,9,IF(COUNTIFS(Buchungen!$A$7:$A$206,"&lt;="&amp;BC17,Buchungen!$B$7:$B$206,"&gt;"&amp;BC17,Buchungen!$G$7:$G$206,"Gebucht")=1,1,IF(COUNTIFS(Buchungen!$A$7:$A$206,"&lt;="&amp;BC17,Buchungen!$B$7:$B$206,"&gt;"&amp;BC17,Buchungen!$G$7:$G$206,"Anfrage")=1,2,IF(COUNTIFS(Buchungen!$A$7:$A$206,"&lt;="&amp;BC17,Buchungen!$B$7:$B$206,"&gt;"&amp;BC17,Buchungen!$G$7:$G$206,"Eigennutzung")=1,3,IF(COUNTIFS(Buchungen!$A$7:$A$206,"&lt;="&amp;BC17,Buchungen!$B$7:$B$206,"&gt;"&amp;BC17,Buchungen!$G$7:$G$206,"Gesperrt")=1,4,9)))))))</f>
        <v>0</v>
      </c>
      <c r="CJ17">
        <f>IF(BD17=0,-1,IF(COUNTIFS(Buchungen!$A$7:$A$206,"&lt;="&amp;BD17,Buchungen!$B$7:$B$206,"&gt;"&amp;BD17,Buchungen!$G$7:$G$206,"&lt;&gt;Storniert")=0,0,IF(COUNTIFS(Buchungen!$A$7:$A$206,"&lt;="&amp;BD17,Buchungen!$B$7:$B$206,"&gt;"&amp;BD17,Buchungen!$G$7:$G$206,"&lt;&gt;Storniert")&gt;1,9,IF(COUNTIFS(Buchungen!$A$7:$A$206,"&lt;="&amp;BD17,Buchungen!$B$7:$B$206,"&gt;"&amp;BD17,Buchungen!$G$7:$G$206,"Gebucht")=1,1,IF(COUNTIFS(Buchungen!$A$7:$A$206,"&lt;="&amp;BD17,Buchungen!$B$7:$B$206,"&gt;"&amp;BD17,Buchungen!$G$7:$G$206,"Anfrage")=1,2,IF(COUNTIFS(Buchungen!$A$7:$A$206,"&lt;="&amp;BD17,Buchungen!$B$7:$B$206,"&gt;"&amp;BD17,Buchungen!$G$7:$G$206,"Eigennutzung")=1,3,IF(COUNTIFS(Buchungen!$A$7:$A$206,"&lt;="&amp;BD17,Buchungen!$B$7:$B$206,"&gt;"&amp;BD17,Buchungen!$G$7:$G$206,"Gesperrt")=1,4,9)))))))</f>
        <v>0</v>
      </c>
      <c r="CK17">
        <f>IF(BE17=0,-1,IF(COUNTIFS(Buchungen!$A$7:$A$206,"&lt;="&amp;BE17,Buchungen!$B$7:$B$206,"&gt;"&amp;BE17,Buchungen!$G$7:$G$206,"&lt;&gt;Storniert")=0,0,IF(COUNTIFS(Buchungen!$A$7:$A$206,"&lt;="&amp;BE17,Buchungen!$B$7:$B$206,"&gt;"&amp;BE17,Buchungen!$G$7:$G$206,"&lt;&gt;Storniert")&gt;1,9,IF(COUNTIFS(Buchungen!$A$7:$A$206,"&lt;="&amp;BE17,Buchungen!$B$7:$B$206,"&gt;"&amp;BE17,Buchungen!$G$7:$G$206,"Gebucht")=1,1,IF(COUNTIFS(Buchungen!$A$7:$A$206,"&lt;="&amp;BE17,Buchungen!$B$7:$B$206,"&gt;"&amp;BE17,Buchungen!$G$7:$G$206,"Anfrage")=1,2,IF(COUNTIFS(Buchungen!$A$7:$A$206,"&lt;="&amp;BE17,Buchungen!$B$7:$B$206,"&gt;"&amp;BE17,Buchungen!$G$7:$G$206,"Eigennutzung")=1,3,IF(COUNTIFS(Buchungen!$A$7:$A$206,"&lt;="&amp;BE17,Buchungen!$B$7:$B$206,"&gt;"&amp;BE17,Buchungen!$G$7:$G$206,"Gesperrt")=1,4,9)))))))</f>
        <v>0</v>
      </c>
      <c r="CL17">
        <f>IF(BF17=0,-1,IF(COUNTIFS(Buchungen!$A$7:$A$206,"&lt;="&amp;BF17,Buchungen!$B$7:$B$206,"&gt;"&amp;BF17,Buchungen!$G$7:$G$206,"&lt;&gt;Storniert")=0,0,IF(COUNTIFS(Buchungen!$A$7:$A$206,"&lt;="&amp;BF17,Buchungen!$B$7:$B$206,"&gt;"&amp;BF17,Buchungen!$G$7:$G$206,"&lt;&gt;Storniert")&gt;1,9,IF(COUNTIFS(Buchungen!$A$7:$A$206,"&lt;="&amp;BF17,Buchungen!$B$7:$B$206,"&gt;"&amp;BF17,Buchungen!$G$7:$G$206,"Gebucht")=1,1,IF(COUNTIFS(Buchungen!$A$7:$A$206,"&lt;="&amp;BF17,Buchungen!$B$7:$B$206,"&gt;"&amp;BF17,Buchungen!$G$7:$G$206,"Anfrage")=1,2,IF(COUNTIFS(Buchungen!$A$7:$A$206,"&lt;="&amp;BF17,Buchungen!$B$7:$B$206,"&gt;"&amp;BF17,Buchungen!$G$7:$G$206,"Eigennutzung")=1,3,IF(COUNTIFS(Buchungen!$A$7:$A$206,"&lt;="&amp;BF17,Buchungen!$B$7:$B$206,"&gt;"&amp;BF17,Buchungen!$G$7:$G$206,"Gesperrt")=1,4,9)))))))</f>
        <v>0</v>
      </c>
      <c r="CM17">
        <f>IF(BG17=0,-1,IF(COUNTIFS(Buchungen!$A$7:$A$206,"&lt;="&amp;BG17,Buchungen!$B$7:$B$206,"&gt;"&amp;BG17,Buchungen!$G$7:$G$206,"&lt;&gt;Storniert")=0,0,IF(COUNTIFS(Buchungen!$A$7:$A$206,"&lt;="&amp;BG17,Buchungen!$B$7:$B$206,"&gt;"&amp;BG17,Buchungen!$G$7:$G$206,"&lt;&gt;Storniert")&gt;1,9,IF(COUNTIFS(Buchungen!$A$7:$A$206,"&lt;="&amp;BG17,Buchungen!$B$7:$B$206,"&gt;"&amp;BG17,Buchungen!$G$7:$G$206,"Gebucht")=1,1,IF(COUNTIFS(Buchungen!$A$7:$A$206,"&lt;="&amp;BG17,Buchungen!$B$7:$B$206,"&gt;"&amp;BG17,Buchungen!$G$7:$G$206,"Anfrage")=1,2,IF(COUNTIFS(Buchungen!$A$7:$A$206,"&lt;="&amp;BG17,Buchungen!$B$7:$B$206,"&gt;"&amp;BG17,Buchungen!$G$7:$G$206,"Eigennutzung")=1,3,IF(COUNTIFS(Buchungen!$A$7:$A$206,"&lt;="&amp;BG17,Buchungen!$B$7:$B$206,"&gt;"&amp;BG17,Buchungen!$G$7:$G$206,"Gesperrt")=1,4,9)))))))</f>
        <v>0</v>
      </c>
      <c r="CN17">
        <f>IF(BH17=0,-1,IF(COUNTIFS(Buchungen!$A$7:$A$206,"&lt;="&amp;BH17,Buchungen!$B$7:$B$206,"&gt;"&amp;BH17,Buchungen!$G$7:$G$206,"&lt;&gt;Storniert")=0,0,IF(COUNTIFS(Buchungen!$A$7:$A$206,"&lt;="&amp;BH17,Buchungen!$B$7:$B$206,"&gt;"&amp;BH17,Buchungen!$G$7:$G$206,"&lt;&gt;Storniert")&gt;1,9,IF(COUNTIFS(Buchungen!$A$7:$A$206,"&lt;="&amp;BH17,Buchungen!$B$7:$B$206,"&gt;"&amp;BH17,Buchungen!$G$7:$G$206,"Gebucht")=1,1,IF(COUNTIFS(Buchungen!$A$7:$A$206,"&lt;="&amp;BH17,Buchungen!$B$7:$B$206,"&gt;"&amp;BH17,Buchungen!$G$7:$G$206,"Anfrage")=1,2,IF(COUNTIFS(Buchungen!$A$7:$A$206,"&lt;="&amp;BH17,Buchungen!$B$7:$B$206,"&gt;"&amp;BH17,Buchungen!$G$7:$G$206,"Eigennutzung")=1,3,IF(COUNTIFS(Buchungen!$A$7:$A$206,"&lt;="&amp;BH17,Buchungen!$B$7:$B$206,"&gt;"&amp;BH17,Buchungen!$G$7:$G$206,"Gesperrt")=1,4,9)))))))</f>
        <v>0</v>
      </c>
      <c r="CO17">
        <f>IF(BI17=0,-1,IF(COUNTIFS(Buchungen!$A$7:$A$206,"&lt;="&amp;BI17,Buchungen!$B$7:$B$206,"&gt;"&amp;BI17,Buchungen!$G$7:$G$206,"&lt;&gt;Storniert")=0,0,IF(COUNTIFS(Buchungen!$A$7:$A$206,"&lt;="&amp;BI17,Buchungen!$B$7:$B$206,"&gt;"&amp;BI17,Buchungen!$G$7:$G$206,"&lt;&gt;Storniert")&gt;1,9,IF(COUNTIFS(Buchungen!$A$7:$A$206,"&lt;="&amp;BI17,Buchungen!$B$7:$B$206,"&gt;"&amp;BI17,Buchungen!$G$7:$G$206,"Gebucht")=1,1,IF(COUNTIFS(Buchungen!$A$7:$A$206,"&lt;="&amp;BI17,Buchungen!$B$7:$B$206,"&gt;"&amp;BI17,Buchungen!$G$7:$G$206,"Anfrage")=1,2,IF(COUNTIFS(Buchungen!$A$7:$A$206,"&lt;="&amp;BI17,Buchungen!$B$7:$B$206,"&gt;"&amp;BI17,Buchungen!$G$7:$G$206,"Eigennutzung")=1,3,IF(COUNTIFS(Buchungen!$A$7:$A$206,"&lt;="&amp;BI17,Buchungen!$B$7:$B$206,"&gt;"&amp;BI17,Buchungen!$G$7:$G$206,"Gesperrt")=1,4,9)))))))</f>
        <v>0</v>
      </c>
      <c r="CP17">
        <f>IF(BJ17=0,-1,IF(COUNTIFS(Buchungen!$A$7:$A$206,"&lt;="&amp;BJ17,Buchungen!$B$7:$B$206,"&gt;"&amp;BJ17,Buchungen!$G$7:$G$206,"&lt;&gt;Storniert")=0,0,IF(COUNTIFS(Buchungen!$A$7:$A$206,"&lt;="&amp;BJ17,Buchungen!$B$7:$B$206,"&gt;"&amp;BJ17,Buchungen!$G$7:$G$206,"&lt;&gt;Storniert")&gt;1,9,IF(COUNTIFS(Buchungen!$A$7:$A$206,"&lt;="&amp;BJ17,Buchungen!$B$7:$B$206,"&gt;"&amp;BJ17,Buchungen!$G$7:$G$206,"Gebucht")=1,1,IF(COUNTIFS(Buchungen!$A$7:$A$206,"&lt;="&amp;BJ17,Buchungen!$B$7:$B$206,"&gt;"&amp;BJ17,Buchungen!$G$7:$G$206,"Anfrage")=1,2,IF(COUNTIFS(Buchungen!$A$7:$A$206,"&lt;="&amp;BJ17,Buchungen!$B$7:$B$206,"&gt;"&amp;BJ17,Buchungen!$G$7:$G$206,"Eigennutzung")=1,3,IF(COUNTIFS(Buchungen!$A$7:$A$206,"&lt;="&amp;BJ17,Buchungen!$B$7:$B$206,"&gt;"&amp;BJ17,Buchungen!$G$7:$G$206,"Gesperrt")=1,4,9)))))))</f>
        <v>0</v>
      </c>
      <c r="CQ17">
        <f>IF(BK17=0,-1,IF(COUNTIFS(Buchungen!$A$7:$A$206,"&lt;="&amp;BK17,Buchungen!$B$7:$B$206,"&gt;"&amp;BK17,Buchungen!$G$7:$G$206,"&lt;&gt;Storniert")=0,0,IF(COUNTIFS(Buchungen!$A$7:$A$206,"&lt;="&amp;BK17,Buchungen!$B$7:$B$206,"&gt;"&amp;BK17,Buchungen!$G$7:$G$206,"&lt;&gt;Storniert")&gt;1,9,IF(COUNTIFS(Buchungen!$A$7:$A$206,"&lt;="&amp;BK17,Buchungen!$B$7:$B$206,"&gt;"&amp;BK17,Buchungen!$G$7:$G$206,"Gebucht")=1,1,IF(COUNTIFS(Buchungen!$A$7:$A$206,"&lt;="&amp;BK17,Buchungen!$B$7:$B$206,"&gt;"&amp;BK17,Buchungen!$G$7:$G$206,"Anfrage")=1,2,IF(COUNTIFS(Buchungen!$A$7:$A$206,"&lt;="&amp;BK17,Buchungen!$B$7:$B$206,"&gt;"&amp;BK17,Buchungen!$G$7:$G$206,"Eigennutzung")=1,3,IF(COUNTIFS(Buchungen!$A$7:$A$206,"&lt;="&amp;BK17,Buchungen!$B$7:$B$206,"&gt;"&amp;BK17,Buchungen!$G$7:$G$206,"Gesperrt")=1,4,9)))))))</f>
        <v>0</v>
      </c>
      <c r="CR17">
        <f>IF(BL17=0,-1,IF(COUNTIFS(Buchungen!$A$7:$A$206,"&lt;="&amp;BL17,Buchungen!$B$7:$B$206,"&gt;"&amp;BL17,Buchungen!$G$7:$G$206,"&lt;&gt;Storniert")=0,0,IF(COUNTIFS(Buchungen!$A$7:$A$206,"&lt;="&amp;BL17,Buchungen!$B$7:$B$206,"&gt;"&amp;BL17,Buchungen!$G$7:$G$206,"&lt;&gt;Storniert")&gt;1,9,IF(COUNTIFS(Buchungen!$A$7:$A$206,"&lt;="&amp;BL17,Buchungen!$B$7:$B$206,"&gt;"&amp;BL17,Buchungen!$G$7:$G$206,"Gebucht")=1,1,IF(COUNTIFS(Buchungen!$A$7:$A$206,"&lt;="&amp;BL17,Buchungen!$B$7:$B$206,"&gt;"&amp;BL17,Buchungen!$G$7:$G$206,"Anfrage")=1,2,IF(COUNTIFS(Buchungen!$A$7:$A$206,"&lt;="&amp;BL17,Buchungen!$B$7:$B$206,"&gt;"&amp;BL17,Buchungen!$G$7:$G$206,"Eigennutzung")=1,3,IF(COUNTIFS(Buchungen!$A$7:$A$206,"&lt;="&amp;BL17,Buchungen!$B$7:$B$206,"&gt;"&amp;BL17,Buchungen!$G$7:$G$206,"Gesperrt")=1,4,9)))))))</f>
        <v>0</v>
      </c>
    </row>
    <row r="19" spans="1:96" x14ac:dyDescent="0.25">
      <c r="A19" s="18" t="s">
        <v>44</v>
      </c>
    </row>
    <row r="20" spans="1:96" x14ac:dyDescent="0.25">
      <c r="A20" s="18" t="s">
        <v>45</v>
      </c>
    </row>
    <row r="21" spans="1:96" x14ac:dyDescent="0.25">
      <c r="A21" s="18" t="s">
        <v>46</v>
      </c>
    </row>
    <row r="22" spans="1:96" x14ac:dyDescent="0.25">
      <c r="A22" s="18" t="s">
        <v>3</v>
      </c>
    </row>
  </sheetData>
  <mergeCells count="6">
    <mergeCell ref="Z3:AD3"/>
    <mergeCell ref="H3:L3"/>
    <mergeCell ref="N3:R3"/>
    <mergeCell ref="B3:F3"/>
    <mergeCell ref="AC2:AF2"/>
    <mergeCell ref="T3:X3"/>
  </mergeCells>
  <conditionalFormatting sqref="B6:AF17">
    <cfRule type="expression" dxfId="6" priority="1" stopIfTrue="1">
      <formula>BN6=-1</formula>
    </cfRule>
    <cfRule type="expression" dxfId="5" priority="2" stopIfTrue="1">
      <formula>BN6=9</formula>
    </cfRule>
    <cfRule type="expression" dxfId="4" priority="3" stopIfTrue="1">
      <formula>BN6=1</formula>
    </cfRule>
    <cfRule type="expression" dxfId="3" priority="4" stopIfTrue="1">
      <formula>BN6=2</formula>
    </cfRule>
    <cfRule type="expression" dxfId="2" priority="5" stopIfTrue="1">
      <formula>BN6=3</formula>
    </cfRule>
    <cfRule type="expression" dxfId="1" priority="6" stopIfTrue="1">
      <formula>BN6=4</formula>
    </cfRule>
    <cfRule type="expression" dxfId="0" priority="7">
      <formula>AND(AH6&gt;0,WEEKDAY(AH6,2)&gt;=6)</formula>
    </cfRule>
  </conditionalFormatting>
  <hyperlinks>
    <hyperlink ref="AC2" r:id="rId1" xr:uid="{00000000-0004-0000-0100-000000000000}"/>
  </hyperlinks>
  <pageMargins left="0.75" right="0.75" top="1" bottom="1" header="0.5" footer="0.5"/>
  <pageSetup paperSize="9" orientation="landscape"/>
  <headerFooter>
    <oddFooter>&amp;CErstellt von besoo.de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showGridLines="0" workbookViewId="0"/>
  </sheetViews>
  <sheetFormatPr baseColWidth="10" defaultColWidth="9.140625" defaultRowHeight="15" x14ac:dyDescent="0.25"/>
  <cols>
    <col min="1" max="1" width="14" customWidth="1"/>
    <col min="2" max="2" width="12" customWidth="1"/>
    <col min="3" max="3" width="14" customWidth="1"/>
    <col min="4" max="4" width="12" customWidth="1"/>
    <col min="5" max="6" width="14" customWidth="1"/>
  </cols>
  <sheetData>
    <row r="1" spans="1:6" ht="39" customHeight="1" x14ac:dyDescent="0.25">
      <c r="A1" s="1" t="str">
        <f>Einstellungen!$B$4&amp;": Auswertung "&amp;Einstellungen!$B$5</f>
        <v>Meine Ferienwohnung: Auswertung 2027</v>
      </c>
    </row>
    <row r="2" spans="1:6" x14ac:dyDescent="0.25">
      <c r="A2" s="4" t="s">
        <v>47</v>
      </c>
      <c r="F2" s="3" t="s">
        <v>1</v>
      </c>
    </row>
    <row r="4" spans="1:6" ht="42" customHeight="1" x14ac:dyDescent="0.25">
      <c r="A4" s="6" t="s">
        <v>31</v>
      </c>
      <c r="B4" s="19" t="s">
        <v>48</v>
      </c>
      <c r="C4" s="19" t="s">
        <v>49</v>
      </c>
      <c r="D4" s="19" t="s">
        <v>50</v>
      </c>
      <c r="E4" s="19" t="s">
        <v>51</v>
      </c>
      <c r="F4" s="19" t="s">
        <v>52</v>
      </c>
    </row>
    <row r="5" spans="1:6" x14ac:dyDescent="0.25">
      <c r="A5" s="20" t="s">
        <v>32</v>
      </c>
      <c r="B5" s="9">
        <f>COUNTIF(Jahresplan!$BN$6:$CR$6,1)</f>
        <v>0</v>
      </c>
      <c r="C5" s="9">
        <f>COUNTIF(Jahresplan!$BN$6:$CR$6,3)+COUNTIF(Jahresplan!$BN$6:$CR$6,4)</f>
        <v>0</v>
      </c>
      <c r="D5" s="21">
        <f>IF(COUNTIF(Jahresplan!$AH$6:$BL$6,"&gt;0")-C5&gt;0,B5/(COUNTIF(Jahresplan!$AH$6:$BL$6,"&gt;0")-C5),0)</f>
        <v>0</v>
      </c>
      <c r="E5" s="11">
        <f>SUMIFS(Buchungen!$H$7:$H$206,Buchungen!$G$7:$G$206,"Gebucht",Buchungen!$A$7:$A$206,"&gt;="&amp;DATE(Einstellungen!$B$5,1,1),Buchungen!$A$7:$A$206,"&lt;"&amp;DATE(Einstellungen!$B$5,2,1))</f>
        <v>0</v>
      </c>
      <c r="F5" s="11">
        <f>SUMIFS(Buchungen!$J$7:$J$206,Buchungen!$G$7:$G$206,"Gebucht",Buchungen!$A$7:$A$206,"&gt;="&amp;DATE(Einstellungen!$B$5,1,1),Buchungen!$A$7:$A$206,"&lt;"&amp;DATE(Einstellungen!$B$5,2,1))</f>
        <v>0</v>
      </c>
    </row>
    <row r="6" spans="1:6" x14ac:dyDescent="0.25">
      <c r="A6" s="20" t="s">
        <v>33</v>
      </c>
      <c r="B6" s="9">
        <f>COUNTIF(Jahresplan!$BN$7:$CR$7,1)</f>
        <v>0</v>
      </c>
      <c r="C6" s="9">
        <f>COUNTIF(Jahresplan!$BN$7:$CR$7,3)+COUNTIF(Jahresplan!$BN$7:$CR$7,4)</f>
        <v>0</v>
      </c>
      <c r="D6" s="21">
        <f>IF(COUNTIF(Jahresplan!$AH$7:$BL$7,"&gt;0")-C6&gt;0,B6/(COUNTIF(Jahresplan!$AH$7:$BL$7,"&gt;0")-C6),0)</f>
        <v>0</v>
      </c>
      <c r="E6" s="11">
        <f>SUMIFS(Buchungen!$H$7:$H$206,Buchungen!$G$7:$G$206,"Gebucht",Buchungen!$A$7:$A$206,"&gt;="&amp;DATE(Einstellungen!$B$5,2,1),Buchungen!$A$7:$A$206,"&lt;"&amp;DATE(Einstellungen!$B$5,3,1))</f>
        <v>0</v>
      </c>
      <c r="F6" s="11">
        <f>SUMIFS(Buchungen!$J$7:$J$206,Buchungen!$G$7:$G$206,"Gebucht",Buchungen!$A$7:$A$206,"&gt;="&amp;DATE(Einstellungen!$B$5,2,1),Buchungen!$A$7:$A$206,"&lt;"&amp;DATE(Einstellungen!$B$5,3,1))</f>
        <v>0</v>
      </c>
    </row>
    <row r="7" spans="1:6" x14ac:dyDescent="0.25">
      <c r="A7" s="20" t="s">
        <v>34</v>
      </c>
      <c r="B7" s="9">
        <f>COUNTIF(Jahresplan!$BN$8:$CR$8,1)</f>
        <v>0</v>
      </c>
      <c r="C7" s="9">
        <f>COUNTIF(Jahresplan!$BN$8:$CR$8,3)+COUNTIF(Jahresplan!$BN$8:$CR$8,4)</f>
        <v>0</v>
      </c>
      <c r="D7" s="21">
        <f>IF(COUNTIF(Jahresplan!$AH$8:$BL$8,"&gt;0")-C7&gt;0,B7/(COUNTIF(Jahresplan!$AH$8:$BL$8,"&gt;0")-C7),0)</f>
        <v>0</v>
      </c>
      <c r="E7" s="11">
        <f>SUMIFS(Buchungen!$H$7:$H$206,Buchungen!$G$7:$G$206,"Gebucht",Buchungen!$A$7:$A$206,"&gt;="&amp;DATE(Einstellungen!$B$5,3,1),Buchungen!$A$7:$A$206,"&lt;"&amp;DATE(Einstellungen!$B$5,4,1))</f>
        <v>0</v>
      </c>
      <c r="F7" s="11">
        <f>SUMIFS(Buchungen!$J$7:$J$206,Buchungen!$G$7:$G$206,"Gebucht",Buchungen!$A$7:$A$206,"&gt;="&amp;DATE(Einstellungen!$B$5,3,1),Buchungen!$A$7:$A$206,"&lt;"&amp;DATE(Einstellungen!$B$5,4,1))</f>
        <v>0</v>
      </c>
    </row>
    <row r="8" spans="1:6" x14ac:dyDescent="0.25">
      <c r="A8" s="20" t="s">
        <v>35</v>
      </c>
      <c r="B8" s="9">
        <f>COUNTIF(Jahresplan!$BN$9:$CR$9,1)</f>
        <v>0</v>
      </c>
      <c r="C8" s="9">
        <f>COUNTIF(Jahresplan!$BN$9:$CR$9,3)+COUNTIF(Jahresplan!$BN$9:$CR$9,4)</f>
        <v>0</v>
      </c>
      <c r="D8" s="21">
        <f>IF(COUNTIF(Jahresplan!$AH$9:$BL$9,"&gt;0")-C8&gt;0,B8/(COUNTIF(Jahresplan!$AH$9:$BL$9,"&gt;0")-C8),0)</f>
        <v>0</v>
      </c>
      <c r="E8" s="11">
        <f>SUMIFS(Buchungen!$H$7:$H$206,Buchungen!$G$7:$G$206,"Gebucht",Buchungen!$A$7:$A$206,"&gt;="&amp;DATE(Einstellungen!$B$5,4,1),Buchungen!$A$7:$A$206,"&lt;"&amp;DATE(Einstellungen!$B$5,5,1))</f>
        <v>0</v>
      </c>
      <c r="F8" s="11">
        <f>SUMIFS(Buchungen!$J$7:$J$206,Buchungen!$G$7:$G$206,"Gebucht",Buchungen!$A$7:$A$206,"&gt;="&amp;DATE(Einstellungen!$B$5,4,1),Buchungen!$A$7:$A$206,"&lt;"&amp;DATE(Einstellungen!$B$5,5,1))</f>
        <v>0</v>
      </c>
    </row>
    <row r="9" spans="1:6" x14ac:dyDescent="0.25">
      <c r="A9" s="20" t="s">
        <v>36</v>
      </c>
      <c r="B9" s="9">
        <f>COUNTIF(Jahresplan!$BN$10:$CR$10,1)</f>
        <v>0</v>
      </c>
      <c r="C9" s="9">
        <f>COUNTIF(Jahresplan!$BN$10:$CR$10,3)+COUNTIF(Jahresplan!$BN$10:$CR$10,4)</f>
        <v>0</v>
      </c>
      <c r="D9" s="21">
        <f>IF(COUNTIF(Jahresplan!$AH$10:$BL$10,"&gt;0")-C9&gt;0,B9/(COUNTIF(Jahresplan!$AH$10:$BL$10,"&gt;0")-C9),0)</f>
        <v>0</v>
      </c>
      <c r="E9" s="11">
        <f>SUMIFS(Buchungen!$H$7:$H$206,Buchungen!$G$7:$G$206,"Gebucht",Buchungen!$A$7:$A$206,"&gt;="&amp;DATE(Einstellungen!$B$5,5,1),Buchungen!$A$7:$A$206,"&lt;"&amp;DATE(Einstellungen!$B$5,6,1))</f>
        <v>0</v>
      </c>
      <c r="F9" s="11">
        <f>SUMIFS(Buchungen!$J$7:$J$206,Buchungen!$G$7:$G$206,"Gebucht",Buchungen!$A$7:$A$206,"&gt;="&amp;DATE(Einstellungen!$B$5,5,1),Buchungen!$A$7:$A$206,"&lt;"&amp;DATE(Einstellungen!$B$5,6,1))</f>
        <v>0</v>
      </c>
    </row>
    <row r="10" spans="1:6" x14ac:dyDescent="0.25">
      <c r="A10" s="20" t="s">
        <v>37</v>
      </c>
      <c r="B10" s="9">
        <f>COUNTIF(Jahresplan!$BN$11:$CR$11,1)</f>
        <v>0</v>
      </c>
      <c r="C10" s="9">
        <f>COUNTIF(Jahresplan!$BN$11:$CR$11,3)+COUNTIF(Jahresplan!$BN$11:$CR$11,4)</f>
        <v>0</v>
      </c>
      <c r="D10" s="21">
        <f>IF(COUNTIF(Jahresplan!$AH$11:$BL$11,"&gt;0")-C10&gt;0,B10/(COUNTIF(Jahresplan!$AH$11:$BL$11,"&gt;0")-C10),0)</f>
        <v>0</v>
      </c>
      <c r="E10" s="11">
        <f>SUMIFS(Buchungen!$H$7:$H$206,Buchungen!$G$7:$G$206,"Gebucht",Buchungen!$A$7:$A$206,"&gt;="&amp;DATE(Einstellungen!$B$5,6,1),Buchungen!$A$7:$A$206,"&lt;"&amp;DATE(Einstellungen!$B$5,7,1))</f>
        <v>0</v>
      </c>
      <c r="F10" s="11">
        <f>SUMIFS(Buchungen!$J$7:$J$206,Buchungen!$G$7:$G$206,"Gebucht",Buchungen!$A$7:$A$206,"&gt;="&amp;DATE(Einstellungen!$B$5,6,1),Buchungen!$A$7:$A$206,"&lt;"&amp;DATE(Einstellungen!$B$5,7,1))</f>
        <v>0</v>
      </c>
    </row>
    <row r="11" spans="1:6" x14ac:dyDescent="0.25">
      <c r="A11" s="20" t="s">
        <v>38</v>
      </c>
      <c r="B11" s="9">
        <f>COUNTIF(Jahresplan!$BN$12:$CR$12,1)</f>
        <v>14</v>
      </c>
      <c r="C11" s="9">
        <f>COUNTIF(Jahresplan!$BN$12:$CR$12,3)+COUNTIF(Jahresplan!$BN$12:$CR$12,4)</f>
        <v>0</v>
      </c>
      <c r="D11" s="21">
        <f>IF(COUNTIF(Jahresplan!$AH$12:$BL$12,"&gt;0")-C11&gt;0,B11/(COUNTIF(Jahresplan!$AH$12:$BL$12,"&gt;0")-C11),0)</f>
        <v>0.45161290322580644</v>
      </c>
      <c r="E11" s="11">
        <f>SUMIFS(Buchungen!$H$7:$H$206,Buchungen!$G$7:$G$206,"Gebucht",Buchungen!$A$7:$A$206,"&gt;="&amp;DATE(Einstellungen!$B$5,7,1),Buchungen!$A$7:$A$206,"&lt;"&amp;DATE(Einstellungen!$B$5,8,1))</f>
        <v>2100</v>
      </c>
      <c r="F11" s="11">
        <f>SUMIFS(Buchungen!$J$7:$J$206,Buchungen!$G$7:$G$206,"Gebucht",Buchungen!$A$7:$A$206,"&gt;="&amp;DATE(Einstellungen!$B$5,7,1),Buchungen!$A$7:$A$206,"&lt;"&amp;DATE(Einstellungen!$B$5,8,1))</f>
        <v>784</v>
      </c>
    </row>
    <row r="12" spans="1:6" x14ac:dyDescent="0.25">
      <c r="A12" s="20" t="s">
        <v>39</v>
      </c>
      <c r="B12" s="9">
        <f>COUNTIF(Jahresplan!$BN$13:$CR$13,1)</f>
        <v>0</v>
      </c>
      <c r="C12" s="9">
        <f>COUNTIF(Jahresplan!$BN$13:$CR$13,3)+COUNTIF(Jahresplan!$BN$13:$CR$13,4)</f>
        <v>3</v>
      </c>
      <c r="D12" s="21">
        <f>IF(COUNTIF(Jahresplan!$AH$13:$BL$13,"&gt;0")-C12&gt;0,B12/(COUNTIF(Jahresplan!$AH$13:$BL$13,"&gt;0")-C12),0)</f>
        <v>0</v>
      </c>
      <c r="E12" s="11">
        <f>SUMIFS(Buchungen!$H$7:$H$206,Buchungen!$G$7:$G$206,"Gebucht",Buchungen!$A$7:$A$206,"&gt;="&amp;DATE(Einstellungen!$B$5,8,1),Buchungen!$A$7:$A$206,"&lt;"&amp;DATE(Einstellungen!$B$5,9,1))</f>
        <v>0</v>
      </c>
      <c r="F12" s="11">
        <f>SUMIFS(Buchungen!$J$7:$J$206,Buchungen!$G$7:$G$206,"Gebucht",Buchungen!$A$7:$A$206,"&gt;="&amp;DATE(Einstellungen!$B$5,8,1),Buchungen!$A$7:$A$206,"&lt;"&amp;DATE(Einstellungen!$B$5,9,1))</f>
        <v>0</v>
      </c>
    </row>
    <row r="13" spans="1:6" x14ac:dyDescent="0.25">
      <c r="A13" s="20" t="s">
        <v>40</v>
      </c>
      <c r="B13" s="9">
        <f>COUNTIF(Jahresplan!$BN$14:$CR$14,1)</f>
        <v>0</v>
      </c>
      <c r="C13" s="9">
        <f>COUNTIF(Jahresplan!$BN$14:$CR$14,3)+COUNTIF(Jahresplan!$BN$14:$CR$14,4)</f>
        <v>0</v>
      </c>
      <c r="D13" s="21">
        <f>IF(COUNTIF(Jahresplan!$AH$14:$BL$14,"&gt;0")-C13&gt;0,B13/(COUNTIF(Jahresplan!$AH$14:$BL$14,"&gt;0")-C13),0)</f>
        <v>0</v>
      </c>
      <c r="E13" s="11">
        <f>SUMIFS(Buchungen!$H$7:$H$206,Buchungen!$G$7:$G$206,"Gebucht",Buchungen!$A$7:$A$206,"&gt;="&amp;DATE(Einstellungen!$B$5,9,1),Buchungen!$A$7:$A$206,"&lt;"&amp;DATE(Einstellungen!$B$5,10,1))</f>
        <v>0</v>
      </c>
      <c r="F13" s="11">
        <f>SUMIFS(Buchungen!$J$7:$J$206,Buchungen!$G$7:$G$206,"Gebucht",Buchungen!$A$7:$A$206,"&gt;="&amp;DATE(Einstellungen!$B$5,9,1),Buchungen!$A$7:$A$206,"&lt;"&amp;DATE(Einstellungen!$B$5,10,1))</f>
        <v>0</v>
      </c>
    </row>
    <row r="14" spans="1:6" x14ac:dyDescent="0.25">
      <c r="A14" s="20" t="s">
        <v>41</v>
      </c>
      <c r="B14" s="9">
        <f>COUNTIF(Jahresplan!$BN$15:$CR$15,1)</f>
        <v>0</v>
      </c>
      <c r="C14" s="9">
        <f>COUNTIF(Jahresplan!$BN$15:$CR$15,3)+COUNTIF(Jahresplan!$BN$15:$CR$15,4)</f>
        <v>0</v>
      </c>
      <c r="D14" s="21">
        <f>IF(COUNTIF(Jahresplan!$AH$15:$BL$15,"&gt;0")-C14&gt;0,B14/(COUNTIF(Jahresplan!$AH$15:$BL$15,"&gt;0")-C14),0)</f>
        <v>0</v>
      </c>
      <c r="E14" s="11">
        <f>SUMIFS(Buchungen!$H$7:$H$206,Buchungen!$G$7:$G$206,"Gebucht",Buchungen!$A$7:$A$206,"&gt;="&amp;DATE(Einstellungen!$B$5,10,1),Buchungen!$A$7:$A$206,"&lt;"&amp;DATE(Einstellungen!$B$5,11,1))</f>
        <v>0</v>
      </c>
      <c r="F14" s="11">
        <f>SUMIFS(Buchungen!$J$7:$J$206,Buchungen!$G$7:$G$206,"Gebucht",Buchungen!$A$7:$A$206,"&gt;="&amp;DATE(Einstellungen!$B$5,10,1),Buchungen!$A$7:$A$206,"&lt;"&amp;DATE(Einstellungen!$B$5,11,1))</f>
        <v>0</v>
      </c>
    </row>
    <row r="15" spans="1:6" x14ac:dyDescent="0.25">
      <c r="A15" s="20" t="s">
        <v>42</v>
      </c>
      <c r="B15" s="9">
        <f>COUNTIF(Jahresplan!$BN$16:$CR$16,1)</f>
        <v>0</v>
      </c>
      <c r="C15" s="9">
        <f>COUNTIF(Jahresplan!$BN$16:$CR$16,3)+COUNTIF(Jahresplan!$BN$16:$CR$16,4)</f>
        <v>0</v>
      </c>
      <c r="D15" s="21">
        <f>IF(COUNTIF(Jahresplan!$AH$16:$BL$16,"&gt;0")-C15&gt;0,B15/(COUNTIF(Jahresplan!$AH$16:$BL$16,"&gt;0")-C15),0)</f>
        <v>0</v>
      </c>
      <c r="E15" s="11">
        <f>SUMIFS(Buchungen!$H$7:$H$206,Buchungen!$G$7:$G$206,"Gebucht",Buchungen!$A$7:$A$206,"&gt;="&amp;DATE(Einstellungen!$B$5,11,1),Buchungen!$A$7:$A$206,"&lt;"&amp;DATE(Einstellungen!$B$5,12,1))</f>
        <v>0</v>
      </c>
      <c r="F15" s="11">
        <f>SUMIFS(Buchungen!$J$7:$J$206,Buchungen!$G$7:$G$206,"Gebucht",Buchungen!$A$7:$A$206,"&gt;="&amp;DATE(Einstellungen!$B$5,11,1),Buchungen!$A$7:$A$206,"&lt;"&amp;DATE(Einstellungen!$B$5,12,1))</f>
        <v>0</v>
      </c>
    </row>
    <row r="16" spans="1:6" x14ac:dyDescent="0.25">
      <c r="A16" s="20" t="s">
        <v>43</v>
      </c>
      <c r="B16" s="9">
        <f>COUNTIF(Jahresplan!$BN$17:$CR$17,1)</f>
        <v>0</v>
      </c>
      <c r="C16" s="9">
        <f>COUNTIF(Jahresplan!$BN$17:$CR$17,3)+COUNTIF(Jahresplan!$BN$17:$CR$17,4)</f>
        <v>0</v>
      </c>
      <c r="D16" s="21">
        <f>IF(COUNTIF(Jahresplan!$AH$17:$BL$17,"&gt;0")-C16&gt;0,B16/(COUNTIF(Jahresplan!$AH$17:$BL$17,"&gt;0")-C16),0)</f>
        <v>0</v>
      </c>
      <c r="E16" s="11">
        <f>SUMIFS(Buchungen!$H$7:$H$206,Buchungen!$G$7:$G$206,"Gebucht",Buchungen!$A$7:$A$206,"&gt;="&amp;DATE(Einstellungen!$B$5,12,1),Buchungen!$A$7:$A$206,"&lt;"&amp;DATE(Einstellungen!$B$5,13,1))</f>
        <v>0</v>
      </c>
      <c r="F16" s="11">
        <f>SUMIFS(Buchungen!$J$7:$J$206,Buchungen!$G$7:$G$206,"Gebucht",Buchungen!$A$7:$A$206,"&gt;="&amp;DATE(Einstellungen!$B$5,12,1),Buchungen!$A$7:$A$206,"&lt;"&amp;DATE(Einstellungen!$B$5,13,1))</f>
        <v>0</v>
      </c>
    </row>
    <row r="17" spans="1:6" x14ac:dyDescent="0.25">
      <c r="A17" s="14" t="s">
        <v>53</v>
      </c>
      <c r="B17" s="14">
        <f>SUM(B5:B16)</f>
        <v>14</v>
      </c>
      <c r="C17" s="14">
        <f>SUM(C5:C16)</f>
        <v>3</v>
      </c>
      <c r="D17" s="22">
        <f>IF(DATE(Einstellungen!$B$5+1,1,1)-DATE(Einstellungen!$B$5,1,1)-C17&gt;0,B17/(DATE(Einstellungen!$B$5+1,1,1)-DATE(Einstellungen!$B$5,1,1)-C17),0)</f>
        <v>3.8674033149171269E-2</v>
      </c>
      <c r="E17" s="23">
        <f>SUM(E5:E16)</f>
        <v>2100</v>
      </c>
      <c r="F17" s="23">
        <f>SUM(F5:F16)</f>
        <v>784</v>
      </c>
    </row>
    <row r="19" spans="1:6" x14ac:dyDescent="0.25">
      <c r="A19" s="18" t="s">
        <v>54</v>
      </c>
    </row>
    <row r="20" spans="1:6" x14ac:dyDescent="0.25">
      <c r="A20" s="18" t="s">
        <v>55</v>
      </c>
    </row>
    <row r="21" spans="1:6" x14ac:dyDescent="0.25">
      <c r="A21" s="18" t="s">
        <v>3</v>
      </c>
    </row>
  </sheetData>
  <hyperlinks>
    <hyperlink ref="F2" r:id="rId1" xr:uid="{00000000-0004-0000-0200-000000000000}"/>
  </hyperlinks>
  <pageMargins left="0.75" right="0.75" top="1" bottom="1" header="0.5" footer="0.5"/>
  <headerFooter>
    <oddFooter>&amp;CErstellt von besoo.de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6"/>
  <sheetViews>
    <sheetView showGridLines="0" workbookViewId="0"/>
  </sheetViews>
  <sheetFormatPr baseColWidth="10" defaultColWidth="9.140625" defaultRowHeight="15" x14ac:dyDescent="0.25"/>
  <cols>
    <col min="1" max="2" width="30" customWidth="1"/>
  </cols>
  <sheetData>
    <row r="1" spans="1:4" ht="39" customHeight="1" x14ac:dyDescent="0.25">
      <c r="A1" s="1" t="s">
        <v>56</v>
      </c>
    </row>
    <row r="2" spans="1:4" x14ac:dyDescent="0.25">
      <c r="A2" s="4" t="s">
        <v>57</v>
      </c>
      <c r="D2" s="3" t="s">
        <v>1</v>
      </c>
    </row>
    <row r="4" spans="1:4" x14ac:dyDescent="0.25">
      <c r="A4" s="24" t="s">
        <v>58</v>
      </c>
      <c r="B4" s="9" t="s">
        <v>59</v>
      </c>
    </row>
    <row r="5" spans="1:4" x14ac:dyDescent="0.25">
      <c r="A5" s="24" t="s">
        <v>53</v>
      </c>
      <c r="B5" s="25">
        <v>2027</v>
      </c>
    </row>
    <row r="7" spans="1:4" x14ac:dyDescent="0.25">
      <c r="A7" s="24" t="s">
        <v>60</v>
      </c>
    </row>
    <row r="8" spans="1:4" x14ac:dyDescent="0.25">
      <c r="A8" s="4" t="s">
        <v>61</v>
      </c>
    </row>
    <row r="9" spans="1:4" x14ac:dyDescent="0.25">
      <c r="A9" s="9" t="s">
        <v>17</v>
      </c>
    </row>
    <row r="10" spans="1:4" x14ac:dyDescent="0.25">
      <c r="A10" s="9" t="s">
        <v>25</v>
      </c>
    </row>
    <row r="11" spans="1:4" x14ac:dyDescent="0.25">
      <c r="A11" s="9" t="s">
        <v>62</v>
      </c>
    </row>
    <row r="12" spans="1:4" x14ac:dyDescent="0.25">
      <c r="A12" s="9" t="s">
        <v>21</v>
      </c>
    </row>
    <row r="13" spans="1:4" x14ac:dyDescent="0.25">
      <c r="A13" s="9" t="s">
        <v>63</v>
      </c>
    </row>
    <row r="14" spans="1:4" x14ac:dyDescent="0.25">
      <c r="A14" s="9" t="s">
        <v>64</v>
      </c>
    </row>
    <row r="15" spans="1:4" x14ac:dyDescent="0.25">
      <c r="A15" s="9" t="s">
        <v>65</v>
      </c>
    </row>
    <row r="16" spans="1:4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2" spans="1:1" x14ac:dyDescent="0.25">
      <c r="A22" s="24" t="s">
        <v>66</v>
      </c>
    </row>
    <row r="23" spans="1:1" x14ac:dyDescent="0.25">
      <c r="A23" s="2" t="s">
        <v>67</v>
      </c>
    </row>
    <row r="24" spans="1:1" x14ac:dyDescent="0.25">
      <c r="A24" s="2" t="s">
        <v>68</v>
      </c>
    </row>
    <row r="26" spans="1:1" x14ac:dyDescent="0.25">
      <c r="A26" s="4" t="s">
        <v>3</v>
      </c>
    </row>
  </sheetData>
  <dataValidations count="1">
    <dataValidation type="whole" showErrorMessage="1" errorTitle="Jahr" error="Bitte ein Jahr eintragen, zum Beispiel 2027." sqref="B5" xr:uid="{00000000-0002-0000-0300-000000000000}">
      <formula1>2000</formula1>
      <formula2>2100</formula2>
    </dataValidation>
  </dataValidations>
  <hyperlinks>
    <hyperlink ref="D2" r:id="rId1" xr:uid="{00000000-0004-0000-0300-000000000000}"/>
  </hyperlinks>
  <pageMargins left="0.75" right="0.75" top="1" bottom="1" header="0.5" footer="0.5"/>
  <headerFooter>
    <oddFooter>&amp;CErstellt von besoo.de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Buchungen</vt:lpstr>
      <vt:lpstr>Jahresplan</vt:lpstr>
      <vt:lpstr>Auswertung</vt:lpstr>
      <vt:lpstr>Einstellungen</vt:lpstr>
      <vt:lpstr>Buchungswege</vt:lpstr>
      <vt:lpstr>Jahresplan!Print_Area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Belegungsplan für eine Ferienwohnung</dc:title>
  <dc:creator/>
  <cp:lastModifiedBy/>
  <dcterms:created xsi:type="dcterms:W3CDTF">2026-11-05T21:07:41Z</dcterms:created>
  <dcterms:modified xsi:type="dcterms:W3CDTF">2026-11-05T21:07:42Z</dcterms:modified>
</cp:coreProperties>
</file>